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Junio\Cta Pub abril - junio 2022\"/>
    </mc:Choice>
  </mc:AlternateContent>
  <xr:revisionPtr revIDLastSave="0" documentId="13_ncr:1_{5FF0D71F-763E-46C1-82A6-0B120C4C4115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5" l="1"/>
  <c r="F51" i="65"/>
  <c r="F50" i="65"/>
  <c r="F49" i="65"/>
  <c r="F48" i="65"/>
  <c r="F47" i="65"/>
  <c r="F46" i="65"/>
  <c r="F45" i="65"/>
  <c r="F44" i="65"/>
  <c r="F43" i="65"/>
  <c r="F42" i="65"/>
  <c r="F41" i="65"/>
  <c r="D20" i="62" l="1"/>
  <c r="C20" i="62"/>
  <c r="D103" i="62" l="1"/>
  <c r="D102" i="62" s="1"/>
  <c r="C103" i="62"/>
  <c r="C102" i="62" s="1"/>
  <c r="D96" i="62"/>
  <c r="C96" i="62"/>
  <c r="D37" i="62"/>
  <c r="D28" i="62"/>
  <c r="D43" i="62" s="1"/>
  <c r="D58" i="62" l="1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<sst xmlns="http://schemas.openxmlformats.org/spreadsheetml/2006/main" count="812" uniqueCount="581">
  <si>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</si>
  <si>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</si>
  <si>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</si>
  <si>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</si>
  <si>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</si>
  <si>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</si>
  <si>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</si>
  <si>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</si>
  <si>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</si>
  <si>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</si>
  <si>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</si>
  <si>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</si>
  <si>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</si>
  <si>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</si>
  <si>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</si>
  <si>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</si>
  <si>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</si>
  <si>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</si>
  <si>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</si>
  <si>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</si>
  <si>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</si>
  <si>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</si>
  <si>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</si>
  <si>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</si>
  <si>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</si>
  <si>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</si>
  <si>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</si>
  <si>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</si>
  <si>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</si>
  <si>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</si>
  <si>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</si>
  <si>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</si>
  <si>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</si>
  <si>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</si>
  <si>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</si>
  <si>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</si>
  <si>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</si>
  <si>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</si>
  <si>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</si>
  <si>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</si>
  <si>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</si>
  <si>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</si>
  <si>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</si>
  <si>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</si>
  <si>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</si>
  <si>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</si>
  <si>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</si>
  <si>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</si>
  <si>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</si>
  <si>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</si>
  <si>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</si>
  <si>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</si>
  <si>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</si>
  <si>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</si>
  <si>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</si>
  <si>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</si>
  <si>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</si>
  <si>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</si>
  <si>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</si>
  <si>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</si>
  <si>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</si>
  <si>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</si>
  <si>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</si>
  <si>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</si>
  <si>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</si>
  <si>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</si>
  <si>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</si>
  <si>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</si>
  <si>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</si>
  <si>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</si>
  <si>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</si>
  <si>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</si>
  <si>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</si>
  <si>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</si>
  <si>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</si>
  <si>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</si>
  <si>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</si>
  <si>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</si>
  <si>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</si>
  <si>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</si>
  <si>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</si>
  <si>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</si>
  <si>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</si>
  <si>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</si>
  <si>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</si>
  <si>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</si>
  <si>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</si>
  <si>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</si>
  <si>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</si>
  <si>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</si>
  <si>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</si>
  <si>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</si>
  <si>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</si>
  <si>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</si>
  <si>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</si>
  <si>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</si>
  <si>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</si>
  <si>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</si>
  <si>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</si>
  <si>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</si>
  <si>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</si>
  <si>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</si>
  <si>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</si>
  <si>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</si>
  <si>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</si>
  <si>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</si>
  <si>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</si>
  <si>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</si>
  <si>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</si>
  <si>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</si>
  <si>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</si>
  <si>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</si>
  <si>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</si>
  <si>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</si>
  <si>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</si>
  <si>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</si>
  <si>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</si>
  <si>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</si>
  <si>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</si>
  <si>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</si>
  <si>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</si>
  <si>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</si>
  <si>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</si>
  <si>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</si>
  <si>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</si>
  <si>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</si>
  <si>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</si>
  <si>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</si>
  <si>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</si>
  <si>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</si>
  <si>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</si>
  <si>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</si>
  <si>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</si>
  <si>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</si>
  <si>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</si>
  <si>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</si>
  <si>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</si>
  <si>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</si>
  <si>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</si>
  <si>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</si>
  <si>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</si>
  <si>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</si>
  <si>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</si>
  <si>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</si>
  <si>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</si>
  <si>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</si>
  <si>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</si>
  <si>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</si>
  <si>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</si>
  <si>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</si>
  <si>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</si>
  <si>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</si>
  <si>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</si>
  <si>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</si>
  <si>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</si>
  <si>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</si>
  <si>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</si>
  <si>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</si>
  <si>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</si>
  <si>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</si>
  <si>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</si>
  <si>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</si>
  <si>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</si>
  <si>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</si>
  <si>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</si>
  <si>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</si>
  <si>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</si>
  <si>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</si>
  <si>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</si>
  <si>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</si>
  <si>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</si>
  <si>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</si>
  <si>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</si>
  <si>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</si>
  <si>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</si>
  <si>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</si>
  <si>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</si>
  <si>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</si>
  <si>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</si>
  <si>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</si>
  <si>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</si>
  <si>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</si>
  <si>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</si>
  <si>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</si>
  <si>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</si>
  <si>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</si>
  <si>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</si>
  <si>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</si>
  <si>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</si>
  <si>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</si>
  <si>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</si>
  <si>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</si>
  <si>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</si>
  <si>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</si>
  <si>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</si>
  <si>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</si>
  <si>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</si>
  <si>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</si>
  <si>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</si>
  <si>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</si>
  <si>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</si>
  <si>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</si>
  <si>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</si>
  <si>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</si>
  <si>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</si>
  <si>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</si>
  <si>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</si>
  <si>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</si>
  <si>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</si>
  <si>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</si>
  <si>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</si>
  <si>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</si>
  <si>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</si>
  <si>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</si>
  <si>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</si>
  <si>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</si>
  <si>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</si>
  <si>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</si>
  <si>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</si>
  <si>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</si>
  <si>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</si>
  <si>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</si>
  <si>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</si>
  <si>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</si>
  <si>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</si>
  <si>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</si>
  <si>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</si>
  <si>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</si>
  <si>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</si>
  <si>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</si>
  <si>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</si>
  <si>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</si>
  <si>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</si>
  <si>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</si>
  <si>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</si>
  <si>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</si>
  <si>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</si>
  <si>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</si>
  <si>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</si>
  <si>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</si>
  <si>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</si>
  <si>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</si>
  <si>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</si>
  <si>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</si>
  <si>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</si>
  <si>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</si>
  <si>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</si>
  <si>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</si>
  <si>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</si>
  <si>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</si>
  <si>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</si>
  <si>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</si>
  <si>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</si>
  <si>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</si>
  <si>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</si>
  <si>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</si>
  <si>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</si>
  <si>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</si>
  <si>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</si>
  <si>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</si>
  <si>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</si>
  <si>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</si>
  <si>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</si>
  <si>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</si>
  <si>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</si>
  <si>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</si>
  <si>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</si>
  <si>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</si>
  <si>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</si>
  <si>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</si>
  <si>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</si>
  <si>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</si>
  <si>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</si>
  <si>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</si>
  <si>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</si>
  <si>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</si>
  <si>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</si>
  <si>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</si>
  <si>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</si>
  <si>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</si>
  <si>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</si>
  <si>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</si>
  <si>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</si>
  <si>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</si>
  <si>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</si>
  <si>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</si>
  <si>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</si>
  <si>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</si>
  <si>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</si>
  <si>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</si>
  <si>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</si>
  <si>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</si>
  <si>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</si>
  <si>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</si>
  <si>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</si>
  <si>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</si>
  <si>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</si>
  <si>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</si>
  <si>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</si>
  <si>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</si>
  <si>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</si>
  <si>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</si>
  <si>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</si>
  <si>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</si>
  <si>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</si>
  <si>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</si>
  <si>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</si>
  <si>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</si>
  <si>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</si>
  <si>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</si>
  <si>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</si>
  <si>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</si>
  <si>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</si>
  <si>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</si>
  <si>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</si>
  <si>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</si>
  <si>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</si>
  <si>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</si>
  <si>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</si>
  <si>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</si>
  <si>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</si>
  <si>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</si>
  <si>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</si>
  <si>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</si>
  <si>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</si>
  <si>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</si>
  <si>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</si>
  <si>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</si>
  <si>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</si>
  <si>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</si>
  <si>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</si>
  <si>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</si>
  <si>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</si>
  <si>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</si>
  <si>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</si>
  <si>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</si>
  <si>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</si>
  <si>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</si>
  <si>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</si>
  <si>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</si>
  <si>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</si>
  <si>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</si>
  <si>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</si>
  <si>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</si>
  <si>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</si>
  <si>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</si>
  <si>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</si>
  <si>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</si>
  <si>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</si>
  <si>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</si>
  <si>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</si>
  <si>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</si>
  <si>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</si>
  <si>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</si>
  <si>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</si>
  <si>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</si>
  <si>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</si>
  <si>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</si>
  <si>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</si>
  <si>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</si>
  <si>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</si>
  <si>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</si>
  <si>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</si>
  <si>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</si>
  <si>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</si>
  <si>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</si>
  <si>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</si>
  <si>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</si>
  <si>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</si>
  <si>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</si>
  <si>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</si>
  <si>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</si>
  <si>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</si>
  <si>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</si>
  <si>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</si>
  <si>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</si>
  <si>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</si>
  <si>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</si>
  <si>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</si>
  <si>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</si>
  <si>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</si>
  <si>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</si>
  <si>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</si>
  <si>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</si>
  <si>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</si>
  <si>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</si>
  <si>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</si>
  <si>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</si>
  <si>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</si>
  <si>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</si>
  <si>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</si>
  <si>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</si>
  <si>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</si>
  <si>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</si>
  <si>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</si>
  <si>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</si>
  <si>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</si>
  <si>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</si>
  <si>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</si>
  <si>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</si>
  <si>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</si>
  <si>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</si>
  <si>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</si>
  <si>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</si>
  <si>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</si>
  <si>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</si>
  <si>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</si>
  <si>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</si>
  <si>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</si>
  <si>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</si>
  <si>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</si>
  <si>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</si>
  <si>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</si>
  <si>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</si>
  <si>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</si>
  <si>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</si>
  <si>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</si>
  <si>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</si>
  <si>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</si>
  <si>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</si>
  <si>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</si>
  <si>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</si>
  <si>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</si>
  <si>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</si>
  <si>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</si>
  <si>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</si>
  <si>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</si>
  <si>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</si>
  <si>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</si>
  <si>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</si>
  <si>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</si>
  <si>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</si>
  <si>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</si>
  <si>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</si>
  <si>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</si>
  <si>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</si>
  <si>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</si>
  <si>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</si>
  <si>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</si>
  <si>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</si>
  <si>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</si>
  <si>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</si>
  <si>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</si>
  <si>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</si>
  <si>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</si>
  <si>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</si>
  <si>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</si>
  <si>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</si>
  <si>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</si>
  <si>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</si>
  <si>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</si>
  <si>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</si>
  <si>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</si>
  <si>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</si>
  <si>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</si>
  <si>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</si>
  <si>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</si>
  <si>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</si>
  <si>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</si>
  <si>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</si>
  <si>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</si>
  <si>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</si>
  <si>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</si>
  <si>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</si>
  <si>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</si>
  <si>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</si>
  <si>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</si>
  <si>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</si>
  <si>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</si>
  <si>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</si>
  <si>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</si>
  <si>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</si>
  <si>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</si>
  <si>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</si>
  <si>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</si>
  <si>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</si>
  <si>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</si>
  <si>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</si>
  <si>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</si>
  <si>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</si>
  <si>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</si>
  <si>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</si>
  <si>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</si>
  <si>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</si>
  <si>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</si>
  <si>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</si>
  <si>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</si>
  <si>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</si>
  <si>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</si>
  <si>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</si>
  <si>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</si>
  <si>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</si>
  <si>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</si>
  <si>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</si>
  <si>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</si>
  <si>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</si>
  <si>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</si>
  <si>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</si>
  <si>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</si>
  <si>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</si>
  <si>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</si>
  <si>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</si>
  <si>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</si>
  <si>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</si>
  <si>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</si>
  <si>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</si>
  <si>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</si>
  <si>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</si>
  <si>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</si>
  <si>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</si>
  <si>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</si>
  <si>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</si>
  <si>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</si>
  <si>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</si>
  <si>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</si>
  <si>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</si>
  <si>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</si>
  <si>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</si>
  <si>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</si>
  <si>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</si>
  <si>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</si>
  <si>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</si>
  <si>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</si>
  <si>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</si>
  <si>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</si>
  <si>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</si>
  <si>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</si>
  <si>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</si>
  <si>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</si>
  <si>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</si>
  <si>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</si>
  <si>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</si>
  <si>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</si>
  <si>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</si>
  <si>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</si>
  <si>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</si>
  <si>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</si>
  <si>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</si>
  <si>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</si>
  <si>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</si>
  <si>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</si>
  <si>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</si>
  <si>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</si>
  <si>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</si>
  <si>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</si>
  <si>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</si>
  <si>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</si>
  <si>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</si>
  <si>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</si>
  <si>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</si>
  <si>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</si>
  <si>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</si>
  <si>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</si>
  <si>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</si>
  <si>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</si>
  <si>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</si>
  <si>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</si>
  <si>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</si>
  <si>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</si>
  <si>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</si>
  <si>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</si>
  <si>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</si>
  <si>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</si>
  <si>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</si>
  <si>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</si>
  <si>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</si>
  <si>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</si>
  <si>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</si>
  <si>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</si>
  <si>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</si>
  <si>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</si>
  <si>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</si>
  <si>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</si>
  <si>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</si>
  <si>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</si>
  <si>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</si>
  <si>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</si>
  <si>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UNIVERSIDAD POLITECNICA DE JUVENTINO ROSAS</t>
  </si>
  <si>
    <t>Correspondiente del 1 de Enero al 30 de Junio de 2022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</si>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</sst>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30" activePane="bottomLeft" state="frozen"/>
      <selection activeCell="A14" sqref="A14:B14"/>
      <selection pane="bottomLeft" activeCell="B60" sqref="B6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18" t="s">
        <v>577</v>
      </c>
      <c r="B1" s="118"/>
      <c r="C1" s="13"/>
      <c r="D1" s="10" t="s">
        <v>529</v>
      </c>
      <c r="E1" s="11">
        <v>2022</v>
      </c>
    </row>
    <row r="2" spans="1:5" ht="18.899999999999999" customHeight="1" x14ac:dyDescent="0.2">
      <c r="A2" s="119" t="s">
        <v>528</v>
      </c>
      <c r="B2" s="119"/>
      <c r="C2" s="32"/>
      <c r="D2" s="10" t="s">
        <v>530</v>
      </c>
      <c r="E2" s="13" t="s">
        <v>535</v>
      </c>
    </row>
    <row r="3" spans="1:5" ht="18.899999999999999" customHeight="1" x14ac:dyDescent="0.2">
      <c r="A3" s="120" t="s">
        <v>578</v>
      </c>
      <c r="B3" s="120"/>
      <c r="C3" s="13"/>
      <c r="D3" s="10" t="s">
        <v>531</v>
      </c>
      <c r="E3" s="11">
        <v>2</v>
      </c>
    </row>
    <row r="4" spans="1:5" s="97" customFormat="1" ht="18.899999999999999" customHeight="1" x14ac:dyDescent="0.2">
      <c r="A4" s="120" t="s">
        <v>550</v>
      </c>
      <c r="B4" s="120"/>
      <c r="C4" s="120"/>
      <c r="D4" s="120"/>
      <c r="E4" s="120"/>
    </row>
    <row r="5" spans="1:5" ht="15" customHeight="1" x14ac:dyDescent="0.2">
      <c r="A5" s="111" t="s">
        <v>32</v>
      </c>
      <c r="B5" s="110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90</v>
      </c>
      <c r="B13" s="42" t="s">
        <v>519</v>
      </c>
    </row>
    <row r="14" spans="1:5" x14ac:dyDescent="0.2">
      <c r="A14" s="41" t="s">
        <v>7</v>
      </c>
      <c r="B14" s="42" t="s">
        <v>520</v>
      </c>
    </row>
    <row r="15" spans="1:5" x14ac:dyDescent="0.2">
      <c r="A15" s="41" t="s">
        <v>8</v>
      </c>
      <c r="B15" s="42" t="s">
        <v>89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521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126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8" t="s">
        <v>505</v>
      </c>
      <c r="B24" s="99" t="s">
        <v>239</v>
      </c>
    </row>
    <row r="25" spans="1:2" x14ac:dyDescent="0.2">
      <c r="A25" s="98" t="s">
        <v>506</v>
      </c>
      <c r="B25" s="99" t="s">
        <v>507</v>
      </c>
    </row>
    <row r="26" spans="1:2" s="97" customFormat="1" x14ac:dyDescent="0.2">
      <c r="A26" s="98" t="s">
        <v>508</v>
      </c>
      <c r="B26" s="99" t="s">
        <v>276</v>
      </c>
    </row>
    <row r="27" spans="1:2" x14ac:dyDescent="0.2">
      <c r="A27" s="98" t="s">
        <v>509</v>
      </c>
      <c r="B27" s="99" t="s">
        <v>293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551</v>
      </c>
    </row>
    <row r="41" spans="1:2" ht="10.8" thickBot="1" x14ac:dyDescent="0.25">
      <c r="A41" s="8"/>
      <c r="B41" s="9"/>
    </row>
    <row r="44" spans="1:2" x14ac:dyDescent="0.2">
      <c r="B44" s="97" t="s">
        <v>552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133" zoomScale="106" zoomScaleNormal="106" workbookViewId="0">
      <selection activeCell="B60" sqref="B60"/>
    </sheetView>
  </sheetViews>
  <sheetFormatPr baseColWidth="10" defaultColWidth="9.109375" defaultRowHeight="10.199999999999999" x14ac:dyDescent="0.2"/>
  <cols>
    <col min="1" max="1" width="10" style="16" customWidth="1"/>
    <col min="2" max="2" width="60.88671875" style="16" customWidth="1"/>
    <col min="3" max="7" width="12.88671875" style="16" customWidth="1"/>
    <col min="8" max="8" width="12.5546875" style="16" customWidth="1"/>
    <col min="9" max="9" width="10.88671875" style="16" bestFit="1" customWidth="1"/>
    <col min="10" max="16384" width="9.109375" style="16"/>
  </cols>
  <sheetData>
    <row r="1" spans="1:8" s="12" customFormat="1" ht="18.899999999999999" customHeight="1" x14ac:dyDescent="0.3">
      <c r="A1" s="121" t="s">
        <v>577</v>
      </c>
      <c r="B1" s="122"/>
      <c r="C1" s="122"/>
      <c r="D1" s="122"/>
      <c r="E1" s="122"/>
      <c r="F1" s="122"/>
      <c r="G1" s="10" t="s">
        <v>532</v>
      </c>
      <c r="H1" s="21">
        <v>2022</v>
      </c>
    </row>
    <row r="2" spans="1:8" s="12" customFormat="1" ht="18.899999999999999" customHeight="1" x14ac:dyDescent="0.3">
      <c r="A2" s="121" t="s">
        <v>536</v>
      </c>
      <c r="B2" s="122"/>
      <c r="C2" s="122"/>
      <c r="D2" s="122"/>
      <c r="E2" s="122"/>
      <c r="F2" s="122"/>
      <c r="G2" s="10" t="s">
        <v>533</v>
      </c>
      <c r="H2" s="21" t="s">
        <v>535</v>
      </c>
    </row>
    <row r="3" spans="1:8" s="12" customFormat="1" ht="18.899999999999999" customHeight="1" x14ac:dyDescent="0.3">
      <c r="A3" s="121" t="s">
        <v>578</v>
      </c>
      <c r="B3" s="122"/>
      <c r="C3" s="122"/>
      <c r="D3" s="122"/>
      <c r="E3" s="122"/>
      <c r="F3" s="122"/>
      <c r="G3" s="10" t="s">
        <v>534</v>
      </c>
      <c r="H3" s="21">
        <v>2</v>
      </c>
    </row>
    <row r="4" spans="1:8" x14ac:dyDescent="0.2">
      <c r="A4" s="14" t="s">
        <v>129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96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94</v>
      </c>
      <c r="B7" s="17" t="s">
        <v>91</v>
      </c>
      <c r="C7" s="17" t="s">
        <v>92</v>
      </c>
      <c r="D7" s="17" t="s">
        <v>93</v>
      </c>
      <c r="E7" s="17"/>
      <c r="F7" s="17"/>
      <c r="G7" s="17"/>
      <c r="H7" s="17"/>
    </row>
    <row r="8" spans="1:8" x14ac:dyDescent="0.2">
      <c r="A8" s="18">
        <v>1114</v>
      </c>
      <c r="B8" s="16" t="s">
        <v>130</v>
      </c>
      <c r="C8" s="20">
        <v>0</v>
      </c>
    </row>
    <row r="9" spans="1:8" x14ac:dyDescent="0.2">
      <c r="A9" s="18">
        <v>1115</v>
      </c>
      <c r="B9" s="16" t="s">
        <v>131</v>
      </c>
      <c r="C9" s="20">
        <v>0</v>
      </c>
    </row>
    <row r="10" spans="1:8" x14ac:dyDescent="0.2">
      <c r="A10" s="18">
        <v>1121</v>
      </c>
      <c r="B10" s="16" t="s">
        <v>132</v>
      </c>
      <c r="C10" s="20">
        <v>0</v>
      </c>
    </row>
    <row r="11" spans="1:8" x14ac:dyDescent="0.2">
      <c r="A11" s="18">
        <v>1211</v>
      </c>
      <c r="B11" s="16" t="s">
        <v>133</v>
      </c>
      <c r="C11" s="20">
        <v>0</v>
      </c>
    </row>
    <row r="13" spans="1:8" x14ac:dyDescent="0.2">
      <c r="A13" s="15" t="s">
        <v>97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94</v>
      </c>
      <c r="B14" s="17" t="s">
        <v>91</v>
      </c>
      <c r="C14" s="17" t="s">
        <v>92</v>
      </c>
      <c r="D14" s="17">
        <v>2021</v>
      </c>
      <c r="E14" s="17">
        <v>2020</v>
      </c>
      <c r="F14" s="17">
        <v>2019</v>
      </c>
      <c r="G14" s="17">
        <v>2018</v>
      </c>
      <c r="H14" s="17" t="s">
        <v>128</v>
      </c>
    </row>
    <row r="15" spans="1:8" x14ac:dyDescent="0.2">
      <c r="A15" s="18">
        <v>1122</v>
      </c>
      <c r="B15" s="16" t="s">
        <v>134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98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94</v>
      </c>
      <c r="B19" s="17" t="s">
        <v>91</v>
      </c>
      <c r="C19" s="17" t="s">
        <v>92</v>
      </c>
      <c r="D19" s="17" t="s">
        <v>136</v>
      </c>
      <c r="E19" s="17" t="s">
        <v>137</v>
      </c>
      <c r="F19" s="17" t="s">
        <v>138</v>
      </c>
      <c r="G19" s="17" t="s">
        <v>139</v>
      </c>
      <c r="H19" s="17" t="s">
        <v>140</v>
      </c>
    </row>
    <row r="20" spans="1:8" x14ac:dyDescent="0.2">
      <c r="A20" s="18">
        <v>1123</v>
      </c>
      <c r="B20" s="16" t="s">
        <v>141</v>
      </c>
      <c r="C20" s="20">
        <v>10530.51</v>
      </c>
      <c r="D20" s="20">
        <v>10530.51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142</v>
      </c>
      <c r="C21" s="20">
        <v>17000</v>
      </c>
      <c r="D21" s="20">
        <v>17000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511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512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513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94</v>
      </c>
      <c r="B31" s="17" t="s">
        <v>91</v>
      </c>
      <c r="C31" s="17" t="s">
        <v>92</v>
      </c>
      <c r="D31" s="17" t="s">
        <v>101</v>
      </c>
      <c r="E31" s="17" t="s">
        <v>100</v>
      </c>
      <c r="F31" s="17" t="s">
        <v>148</v>
      </c>
      <c r="G31" s="17" t="s">
        <v>103</v>
      </c>
      <c r="H31" s="17"/>
    </row>
    <row r="32" spans="1:8" x14ac:dyDescent="0.2">
      <c r="A32" s="18">
        <v>1140</v>
      </c>
      <c r="B32" s="16" t="s">
        <v>149</v>
      </c>
      <c r="C32" s="20">
        <f>SUM(C33:C37)</f>
        <v>0</v>
      </c>
    </row>
    <row r="33" spans="1:8" x14ac:dyDescent="0.2">
      <c r="A33" s="18">
        <v>1141</v>
      </c>
      <c r="B33" s="16" t="s">
        <v>150</v>
      </c>
      <c r="C33" s="20">
        <v>0</v>
      </c>
    </row>
    <row r="34" spans="1:8" x14ac:dyDescent="0.2">
      <c r="A34" s="18">
        <v>1142</v>
      </c>
      <c r="B34" s="16" t="s">
        <v>151</v>
      </c>
      <c r="C34" s="20">
        <v>0</v>
      </c>
    </row>
    <row r="35" spans="1:8" x14ac:dyDescent="0.2">
      <c r="A35" s="18">
        <v>1143</v>
      </c>
      <c r="B35" s="16" t="s">
        <v>152</v>
      </c>
      <c r="C35" s="20">
        <v>0</v>
      </c>
    </row>
    <row r="36" spans="1:8" x14ac:dyDescent="0.2">
      <c r="A36" s="18">
        <v>1144</v>
      </c>
      <c r="B36" s="16" t="s">
        <v>153</v>
      </c>
      <c r="C36" s="20">
        <v>0</v>
      </c>
    </row>
    <row r="37" spans="1:8" x14ac:dyDescent="0.2">
      <c r="A37" s="18">
        <v>1145</v>
      </c>
      <c r="B37" s="16" t="s">
        <v>154</v>
      </c>
      <c r="C37" s="20">
        <v>0</v>
      </c>
    </row>
    <row r="39" spans="1:8" x14ac:dyDescent="0.2">
      <c r="A39" s="15" t="s">
        <v>155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94</v>
      </c>
      <c r="B40" s="17" t="s">
        <v>91</v>
      </c>
      <c r="C40" s="17" t="s">
        <v>92</v>
      </c>
      <c r="D40" s="17" t="s">
        <v>99</v>
      </c>
      <c r="E40" s="17" t="s">
        <v>102</v>
      </c>
      <c r="F40" s="17" t="s">
        <v>156</v>
      </c>
      <c r="G40" s="17"/>
      <c r="H40" s="17"/>
    </row>
    <row r="41" spans="1:8" x14ac:dyDescent="0.2">
      <c r="A41" s="18">
        <v>1150</v>
      </c>
      <c r="B41" s="16" t="s">
        <v>157</v>
      </c>
      <c r="C41" s="20">
        <f>C42</f>
        <v>0</v>
      </c>
    </row>
    <row r="42" spans="1:8" x14ac:dyDescent="0.2">
      <c r="A42" s="18">
        <v>1151</v>
      </c>
      <c r="B42" s="16" t="s">
        <v>158</v>
      </c>
      <c r="C42" s="20">
        <v>0</v>
      </c>
    </row>
    <row r="44" spans="1:8" x14ac:dyDescent="0.2">
      <c r="A44" s="15" t="s">
        <v>104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94</v>
      </c>
      <c r="B45" s="17" t="s">
        <v>91</v>
      </c>
      <c r="C45" s="17" t="s">
        <v>92</v>
      </c>
      <c r="D45" s="17" t="s">
        <v>93</v>
      </c>
      <c r="E45" s="17" t="s">
        <v>140</v>
      </c>
      <c r="F45" s="17"/>
      <c r="G45" s="17"/>
      <c r="H45" s="17"/>
    </row>
    <row r="46" spans="1:8" x14ac:dyDescent="0.2">
      <c r="A46" s="18">
        <v>1213</v>
      </c>
      <c r="B46" s="16" t="s">
        <v>159</v>
      </c>
      <c r="C46" s="20">
        <v>0</v>
      </c>
    </row>
    <row r="48" spans="1:8" x14ac:dyDescent="0.2">
      <c r="A48" s="15" t="s">
        <v>105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94</v>
      </c>
      <c r="B49" s="17" t="s">
        <v>91</v>
      </c>
      <c r="C49" s="17" t="s">
        <v>92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160</v>
      </c>
      <c r="C50" s="20">
        <v>0</v>
      </c>
    </row>
    <row r="52" spans="1:9" x14ac:dyDescent="0.2">
      <c r="A52" s="15" t="s">
        <v>109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94</v>
      </c>
      <c r="B53" s="17" t="s">
        <v>91</v>
      </c>
      <c r="C53" s="17" t="s">
        <v>92</v>
      </c>
      <c r="D53" s="17" t="s">
        <v>106</v>
      </c>
      <c r="E53" s="17" t="s">
        <v>107</v>
      </c>
      <c r="F53" s="17" t="s">
        <v>99</v>
      </c>
      <c r="G53" s="17" t="s">
        <v>161</v>
      </c>
      <c r="H53" s="17" t="s">
        <v>108</v>
      </c>
      <c r="I53" s="17" t="s">
        <v>162</v>
      </c>
    </row>
    <row r="54" spans="1:9" x14ac:dyDescent="0.2">
      <c r="A54" s="18">
        <v>1230</v>
      </c>
      <c r="B54" s="16" t="s">
        <v>163</v>
      </c>
      <c r="C54" s="20">
        <f>SUM(C55:C61)</f>
        <v>127990220.47</v>
      </c>
      <c r="D54" s="20">
        <f>SUM(D55:D61)</f>
        <v>0</v>
      </c>
      <c r="E54" s="20">
        <f>SUM(E55:E61)</f>
        <v>15551435.199999999</v>
      </c>
    </row>
    <row r="55" spans="1:9" x14ac:dyDescent="0.2">
      <c r="A55" s="18">
        <v>1231</v>
      </c>
      <c r="B55" s="16" t="s">
        <v>164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165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166</v>
      </c>
      <c r="C57" s="20">
        <v>127400089.23</v>
      </c>
      <c r="D57" s="20">
        <v>0</v>
      </c>
      <c r="E57" s="20">
        <v>15551435.199999999</v>
      </c>
    </row>
    <row r="58" spans="1:9" x14ac:dyDescent="0.2">
      <c r="A58" s="18">
        <v>1234</v>
      </c>
      <c r="B58" s="16" t="s">
        <v>167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168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169</v>
      </c>
      <c r="C60" s="20">
        <v>590131.24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170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171</v>
      </c>
      <c r="C62" s="20">
        <f>SUM(C63:C70)</f>
        <v>50270052.390000001</v>
      </c>
      <c r="D62" s="20">
        <f t="shared" ref="D62:E62" si="0">SUM(D63:D70)</f>
        <v>0</v>
      </c>
      <c r="E62" s="20">
        <f t="shared" si="0"/>
        <v>39494907.670000002</v>
      </c>
    </row>
    <row r="63" spans="1:9" x14ac:dyDescent="0.2">
      <c r="A63" s="18">
        <v>1241</v>
      </c>
      <c r="B63" s="16" t="s">
        <v>172</v>
      </c>
      <c r="C63" s="20">
        <v>24707571.239999998</v>
      </c>
      <c r="D63" s="20">
        <v>0</v>
      </c>
      <c r="E63" s="20">
        <v>20461284.399999999</v>
      </c>
    </row>
    <row r="64" spans="1:9" x14ac:dyDescent="0.2">
      <c r="A64" s="18">
        <v>1242</v>
      </c>
      <c r="B64" s="16" t="s">
        <v>173</v>
      </c>
      <c r="C64" s="20">
        <v>1297312.75</v>
      </c>
      <c r="D64" s="20">
        <v>0</v>
      </c>
      <c r="E64" s="20">
        <v>861576.87</v>
      </c>
    </row>
    <row r="65" spans="1:9" x14ac:dyDescent="0.2">
      <c r="A65" s="18">
        <v>1243</v>
      </c>
      <c r="B65" s="16" t="s">
        <v>174</v>
      </c>
      <c r="C65" s="20">
        <v>4265995.9400000004</v>
      </c>
      <c r="D65" s="20">
        <v>0</v>
      </c>
      <c r="E65" s="20">
        <v>3983618.49</v>
      </c>
    </row>
    <row r="66" spans="1:9" x14ac:dyDescent="0.2">
      <c r="A66" s="18">
        <v>1244</v>
      </c>
      <c r="B66" s="16" t="s">
        <v>175</v>
      </c>
      <c r="C66" s="20">
        <v>4429511.24</v>
      </c>
      <c r="D66" s="20">
        <v>0</v>
      </c>
      <c r="E66" s="20">
        <v>4413342.7</v>
      </c>
    </row>
    <row r="67" spans="1:9" x14ac:dyDescent="0.2">
      <c r="A67" s="18">
        <v>1245</v>
      </c>
      <c r="B67" s="16" t="s">
        <v>176</v>
      </c>
      <c r="C67" s="20">
        <v>50353.19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177</v>
      </c>
      <c r="C68" s="20">
        <v>15502713.220000001</v>
      </c>
      <c r="D68" s="20">
        <v>0</v>
      </c>
      <c r="E68" s="20">
        <v>9775085.2100000009</v>
      </c>
    </row>
    <row r="69" spans="1:9" x14ac:dyDescent="0.2">
      <c r="A69" s="18">
        <v>1247</v>
      </c>
      <c r="B69" s="16" t="s">
        <v>178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179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110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94</v>
      </c>
      <c r="B73" s="17" t="s">
        <v>91</v>
      </c>
      <c r="C73" s="17" t="s">
        <v>92</v>
      </c>
      <c r="D73" s="17" t="s">
        <v>111</v>
      </c>
      <c r="E73" s="17" t="s">
        <v>180</v>
      </c>
      <c r="F73" s="17" t="s">
        <v>99</v>
      </c>
      <c r="G73" s="17" t="s">
        <v>161</v>
      </c>
      <c r="H73" s="17" t="s">
        <v>108</v>
      </c>
      <c r="I73" s="17" t="s">
        <v>162</v>
      </c>
    </row>
    <row r="74" spans="1:9" x14ac:dyDescent="0.2">
      <c r="A74" s="18">
        <v>1250</v>
      </c>
      <c r="B74" s="16" t="s">
        <v>181</v>
      </c>
      <c r="C74" s="20">
        <f>SUM(C75:C79)</f>
        <v>88673.43</v>
      </c>
      <c r="D74" s="20">
        <f>SUM(D75:D79)</f>
        <v>0</v>
      </c>
      <c r="E74" s="20">
        <f>SUM(E75:E79)</f>
        <v>85406.83</v>
      </c>
    </row>
    <row r="75" spans="1:9" x14ac:dyDescent="0.2">
      <c r="A75" s="18">
        <v>1251</v>
      </c>
      <c r="B75" s="16" t="s">
        <v>182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183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184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185</v>
      </c>
      <c r="C78" s="20">
        <v>88673.43</v>
      </c>
      <c r="D78" s="20">
        <v>0</v>
      </c>
      <c r="E78" s="20">
        <v>85406.83</v>
      </c>
    </row>
    <row r="79" spans="1:9" x14ac:dyDescent="0.2">
      <c r="A79" s="18">
        <v>1259</v>
      </c>
      <c r="B79" s="16" t="s">
        <v>186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187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188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189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190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191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192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193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112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94</v>
      </c>
      <c r="B89" s="17" t="s">
        <v>91</v>
      </c>
      <c r="C89" s="17" t="s">
        <v>92</v>
      </c>
      <c r="D89" s="17" t="s">
        <v>194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195</v>
      </c>
      <c r="C90" s="20">
        <f>SUM(C91:C92)</f>
        <v>0</v>
      </c>
    </row>
    <row r="91" spans="1:8" x14ac:dyDescent="0.2">
      <c r="A91" s="18">
        <v>1161</v>
      </c>
      <c r="B91" s="16" t="s">
        <v>196</v>
      </c>
      <c r="C91" s="20">
        <v>0</v>
      </c>
    </row>
    <row r="92" spans="1:8" x14ac:dyDescent="0.2">
      <c r="A92" s="18">
        <v>1162</v>
      </c>
      <c r="B92" s="16" t="s">
        <v>197</v>
      </c>
      <c r="C92" s="20">
        <v>0</v>
      </c>
    </row>
    <row r="94" spans="1:8" x14ac:dyDescent="0.2">
      <c r="A94" s="15" t="s">
        <v>514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94</v>
      </c>
      <c r="B95" s="17" t="s">
        <v>91</v>
      </c>
      <c r="C95" s="17" t="s">
        <v>92</v>
      </c>
      <c r="D95" s="17" t="s">
        <v>140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522</v>
      </c>
      <c r="C96" s="20">
        <f>SUM(C97:C100)</f>
        <v>7100</v>
      </c>
    </row>
    <row r="97" spans="1:8" x14ac:dyDescent="0.2">
      <c r="A97" s="18">
        <v>1191</v>
      </c>
      <c r="B97" s="16" t="s">
        <v>515</v>
      </c>
      <c r="C97" s="20">
        <v>7100</v>
      </c>
    </row>
    <row r="98" spans="1:8" x14ac:dyDescent="0.2">
      <c r="A98" s="18">
        <v>1192</v>
      </c>
      <c r="B98" s="16" t="s">
        <v>516</v>
      </c>
      <c r="C98" s="20">
        <v>0</v>
      </c>
    </row>
    <row r="99" spans="1:8" x14ac:dyDescent="0.2">
      <c r="A99" s="18">
        <v>1193</v>
      </c>
      <c r="B99" s="16" t="s">
        <v>517</v>
      </c>
      <c r="C99" s="20">
        <v>0</v>
      </c>
    </row>
    <row r="100" spans="1:8" x14ac:dyDescent="0.2">
      <c r="A100" s="18">
        <v>1194</v>
      </c>
      <c r="B100" s="16" t="s">
        <v>518</v>
      </c>
      <c r="C100" s="20">
        <v>0</v>
      </c>
    </row>
    <row r="101" spans="1:8" x14ac:dyDescent="0.2">
      <c r="A101" s="15" t="s">
        <v>553</v>
      </c>
      <c r="C101" s="20"/>
    </row>
    <row r="102" spans="1:8" x14ac:dyDescent="0.2">
      <c r="A102" s="17" t="s">
        <v>94</v>
      </c>
      <c r="B102" s="17" t="s">
        <v>91</v>
      </c>
      <c r="C102" s="17" t="s">
        <v>92</v>
      </c>
      <c r="D102" s="17" t="s">
        <v>140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198</v>
      </c>
      <c r="C103" s="20">
        <f>SUM(C104:C106)</f>
        <v>0</v>
      </c>
    </row>
    <row r="104" spans="1:8" x14ac:dyDescent="0.2">
      <c r="A104" s="18">
        <v>1291</v>
      </c>
      <c r="B104" s="16" t="s">
        <v>199</v>
      </c>
      <c r="C104" s="20">
        <v>0</v>
      </c>
    </row>
    <row r="105" spans="1:8" x14ac:dyDescent="0.2">
      <c r="A105" s="18">
        <v>1292</v>
      </c>
      <c r="B105" s="16" t="s">
        <v>200</v>
      </c>
      <c r="C105" s="20">
        <v>0</v>
      </c>
    </row>
    <row r="106" spans="1:8" x14ac:dyDescent="0.2">
      <c r="A106" s="18">
        <v>1293</v>
      </c>
      <c r="B106" s="16" t="s">
        <v>201</v>
      </c>
      <c r="C106" s="20">
        <v>0</v>
      </c>
    </row>
    <row r="108" spans="1:8" x14ac:dyDescent="0.2">
      <c r="A108" s="15" t="s">
        <v>113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94</v>
      </c>
      <c r="B109" s="17" t="s">
        <v>91</v>
      </c>
      <c r="C109" s="17" t="s">
        <v>92</v>
      </c>
      <c r="D109" s="17" t="s">
        <v>136</v>
      </c>
      <c r="E109" s="17" t="s">
        <v>137</v>
      </c>
      <c r="F109" s="17" t="s">
        <v>138</v>
      </c>
      <c r="G109" s="17" t="s">
        <v>202</v>
      </c>
      <c r="H109" s="17" t="s">
        <v>203</v>
      </c>
    </row>
    <row r="110" spans="1:8" x14ac:dyDescent="0.2">
      <c r="A110" s="18">
        <v>2110</v>
      </c>
      <c r="B110" s="16" t="s">
        <v>204</v>
      </c>
      <c r="C110" s="20">
        <f>SUM(C111:C119)</f>
        <v>5584245.4900000002</v>
      </c>
      <c r="D110" s="20">
        <f>SUM(D111:D119)</f>
        <v>5584245.4900000002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205</v>
      </c>
      <c r="C111" s="20">
        <v>593677.35</v>
      </c>
      <c r="D111" s="20">
        <f>C111</f>
        <v>593677.35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206</v>
      </c>
      <c r="C112" s="20">
        <v>54623.65</v>
      </c>
      <c r="D112" s="20">
        <f t="shared" ref="D112:D119" si="1">C112</f>
        <v>54623.65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207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208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209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210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211</v>
      </c>
      <c r="C117" s="20">
        <v>793536.2</v>
      </c>
      <c r="D117" s="20">
        <f t="shared" si="1"/>
        <v>793536.2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212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213</v>
      </c>
      <c r="C119" s="20">
        <v>4142408.29</v>
      </c>
      <c r="D119" s="20">
        <f t="shared" si="1"/>
        <v>4142408.29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214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215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216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217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114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94</v>
      </c>
      <c r="B126" s="17" t="s">
        <v>91</v>
      </c>
      <c r="C126" s="17" t="s">
        <v>92</v>
      </c>
      <c r="D126" s="17" t="s">
        <v>95</v>
      </c>
      <c r="E126" s="17" t="s">
        <v>140</v>
      </c>
      <c r="F126" s="17"/>
      <c r="G126" s="17"/>
      <c r="H126" s="17"/>
    </row>
    <row r="127" spans="1:8" x14ac:dyDescent="0.2">
      <c r="A127" s="18">
        <v>2160</v>
      </c>
      <c r="B127" s="16" t="s">
        <v>218</v>
      </c>
      <c r="C127" s="20">
        <f>SUM(C128:C133)</f>
        <v>0</v>
      </c>
    </row>
    <row r="128" spans="1:8" x14ac:dyDescent="0.2">
      <c r="A128" s="18">
        <v>2161</v>
      </c>
      <c r="B128" s="16" t="s">
        <v>219</v>
      </c>
      <c r="C128" s="20">
        <v>0</v>
      </c>
    </row>
    <row r="129" spans="1:8" x14ac:dyDescent="0.2">
      <c r="A129" s="18">
        <v>2162</v>
      </c>
      <c r="B129" s="16" t="s">
        <v>220</v>
      </c>
      <c r="C129" s="20">
        <v>0</v>
      </c>
    </row>
    <row r="130" spans="1:8" x14ac:dyDescent="0.2">
      <c r="A130" s="18">
        <v>2163</v>
      </c>
      <c r="B130" s="16" t="s">
        <v>221</v>
      </c>
      <c r="C130" s="20">
        <v>0</v>
      </c>
    </row>
    <row r="131" spans="1:8" x14ac:dyDescent="0.2">
      <c r="A131" s="18">
        <v>2164</v>
      </c>
      <c r="B131" s="16" t="s">
        <v>222</v>
      </c>
      <c r="C131" s="20">
        <v>0</v>
      </c>
    </row>
    <row r="132" spans="1:8" x14ac:dyDescent="0.2">
      <c r="A132" s="18">
        <v>2165</v>
      </c>
      <c r="B132" s="16" t="s">
        <v>223</v>
      </c>
      <c r="C132" s="20">
        <v>0</v>
      </c>
    </row>
    <row r="133" spans="1:8" x14ac:dyDescent="0.2">
      <c r="A133" s="18">
        <v>2166</v>
      </c>
      <c r="B133" s="16" t="s">
        <v>224</v>
      </c>
      <c r="C133" s="20">
        <v>0</v>
      </c>
    </row>
    <row r="134" spans="1:8" x14ac:dyDescent="0.2">
      <c r="A134" s="18">
        <v>2250</v>
      </c>
      <c r="B134" s="16" t="s">
        <v>225</v>
      </c>
      <c r="C134" s="20">
        <f>SUM(C135:C140)</f>
        <v>0</v>
      </c>
    </row>
    <row r="135" spans="1:8" x14ac:dyDescent="0.2">
      <c r="A135" s="18">
        <v>2251</v>
      </c>
      <c r="B135" s="16" t="s">
        <v>226</v>
      </c>
      <c r="C135" s="20">
        <v>0</v>
      </c>
    </row>
    <row r="136" spans="1:8" x14ac:dyDescent="0.2">
      <c r="A136" s="18">
        <v>2252</v>
      </c>
      <c r="B136" s="16" t="s">
        <v>227</v>
      </c>
      <c r="C136" s="20">
        <v>0</v>
      </c>
    </row>
    <row r="137" spans="1:8" x14ac:dyDescent="0.2">
      <c r="A137" s="18">
        <v>2253</v>
      </c>
      <c r="B137" s="16" t="s">
        <v>228</v>
      </c>
      <c r="C137" s="20">
        <v>0</v>
      </c>
    </row>
    <row r="138" spans="1:8" x14ac:dyDescent="0.2">
      <c r="A138" s="18">
        <v>2254</v>
      </c>
      <c r="B138" s="16" t="s">
        <v>229</v>
      </c>
      <c r="C138" s="20">
        <v>0</v>
      </c>
    </row>
    <row r="139" spans="1:8" x14ac:dyDescent="0.2">
      <c r="A139" s="18">
        <v>2255</v>
      </c>
      <c r="B139" s="16" t="s">
        <v>230</v>
      </c>
      <c r="C139" s="20">
        <v>0</v>
      </c>
    </row>
    <row r="140" spans="1:8" x14ac:dyDescent="0.2">
      <c r="A140" s="18">
        <v>2256</v>
      </c>
      <c r="B140" s="16" t="s">
        <v>231</v>
      </c>
      <c r="C140" s="20">
        <v>0</v>
      </c>
    </row>
    <row r="142" spans="1:8" x14ac:dyDescent="0.2">
      <c r="A142" s="15" t="s">
        <v>115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94</v>
      </c>
      <c r="B143" s="19" t="s">
        <v>91</v>
      </c>
      <c r="C143" s="19" t="s">
        <v>92</v>
      </c>
      <c r="D143" s="19" t="s">
        <v>95</v>
      </c>
      <c r="E143" s="19" t="s">
        <v>140</v>
      </c>
      <c r="F143" s="19"/>
      <c r="G143" s="19"/>
      <c r="H143" s="19"/>
    </row>
    <row r="144" spans="1:8" x14ac:dyDescent="0.2">
      <c r="A144" s="18">
        <v>2159</v>
      </c>
      <c r="B144" s="16" t="s">
        <v>232</v>
      </c>
      <c r="C144" s="20">
        <v>0</v>
      </c>
    </row>
    <row r="145" spans="1:3" x14ac:dyDescent="0.2">
      <c r="A145" s="18">
        <v>2199</v>
      </c>
      <c r="B145" s="16" t="s">
        <v>233</v>
      </c>
      <c r="C145" s="20">
        <v>7710.16</v>
      </c>
    </row>
    <row r="146" spans="1:3" x14ac:dyDescent="0.2">
      <c r="A146" s="18">
        <v>2240</v>
      </c>
      <c r="B146" s="16" t="s">
        <v>234</v>
      </c>
      <c r="C146" s="20">
        <f>SUM(C147:C149)</f>
        <v>0</v>
      </c>
    </row>
    <row r="147" spans="1:3" x14ac:dyDescent="0.2">
      <c r="A147" s="18">
        <v>2241</v>
      </c>
      <c r="B147" s="16" t="s">
        <v>235</v>
      </c>
      <c r="C147" s="20">
        <v>0</v>
      </c>
    </row>
    <row r="148" spans="1:3" x14ac:dyDescent="0.2">
      <c r="A148" s="18">
        <v>2242</v>
      </c>
      <c r="B148" s="16" t="s">
        <v>236</v>
      </c>
      <c r="C148" s="20">
        <v>0</v>
      </c>
    </row>
    <row r="149" spans="1:3" x14ac:dyDescent="0.2">
      <c r="A149" s="18">
        <v>2249</v>
      </c>
      <c r="B149" s="16" t="s">
        <v>237</v>
      </c>
      <c r="C149" s="20">
        <v>0</v>
      </c>
    </row>
    <row r="151" spans="1:3" ht="15" customHeight="1" x14ac:dyDescent="0.2">
      <c r="B151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370078740157483" right="0.3937007874015748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opLeftCell="A208" zoomScaleNormal="100" workbookViewId="0">
      <selection activeCell="B60" sqref="B60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3.21875" style="16" customWidth="1"/>
    <col min="6" max="16384" width="9.109375" style="16"/>
  </cols>
  <sheetData>
    <row r="1" spans="1:5" s="22" customFormat="1" ht="18.899999999999999" customHeight="1" x14ac:dyDescent="0.3">
      <c r="A1" s="119" t="s">
        <v>577</v>
      </c>
      <c r="B1" s="119"/>
      <c r="C1" s="119"/>
      <c r="D1" s="10" t="s">
        <v>532</v>
      </c>
      <c r="E1" s="21">
        <v>2022</v>
      </c>
    </row>
    <row r="2" spans="1:5" s="12" customFormat="1" ht="18.899999999999999" customHeight="1" x14ac:dyDescent="0.3">
      <c r="A2" s="119" t="s">
        <v>537</v>
      </c>
      <c r="B2" s="119"/>
      <c r="C2" s="119"/>
      <c r="D2" s="10" t="s">
        <v>533</v>
      </c>
      <c r="E2" s="21" t="s">
        <v>535</v>
      </c>
    </row>
    <row r="3" spans="1:5" s="12" customFormat="1" ht="18.899999999999999" customHeight="1" x14ac:dyDescent="0.3">
      <c r="A3" s="119" t="s">
        <v>578</v>
      </c>
      <c r="B3" s="119"/>
      <c r="C3" s="119"/>
      <c r="D3" s="10" t="s">
        <v>534</v>
      </c>
      <c r="E3" s="21">
        <v>2</v>
      </c>
    </row>
    <row r="4" spans="1:5" x14ac:dyDescent="0.2">
      <c r="A4" s="14" t="s">
        <v>129</v>
      </c>
      <c r="B4" s="15"/>
      <c r="C4" s="15"/>
      <c r="D4" s="15"/>
      <c r="E4" s="15"/>
    </row>
    <row r="6" spans="1:5" x14ac:dyDescent="0.2">
      <c r="A6" s="100" t="s">
        <v>503</v>
      </c>
      <c r="B6" s="43"/>
      <c r="C6" s="43"/>
      <c r="D6" s="43"/>
      <c r="E6" s="43"/>
    </row>
    <row r="7" spans="1:5" x14ac:dyDescent="0.2">
      <c r="A7" s="44" t="s">
        <v>94</v>
      </c>
      <c r="B7" s="44" t="s">
        <v>91</v>
      </c>
      <c r="C7" s="44" t="s">
        <v>92</v>
      </c>
      <c r="D7" s="44" t="s">
        <v>238</v>
      </c>
      <c r="E7" s="44"/>
    </row>
    <row r="8" spans="1:5" x14ac:dyDescent="0.2">
      <c r="A8" s="46">
        <v>4100</v>
      </c>
      <c r="B8" s="47" t="s">
        <v>239</v>
      </c>
      <c r="C8" s="51">
        <f>SUM(C9+C19+C25+C28+C34+C37+C46)</f>
        <v>4268035.22</v>
      </c>
      <c r="D8" s="96"/>
      <c r="E8" s="45"/>
    </row>
    <row r="9" spans="1:5" x14ac:dyDescent="0.2">
      <c r="A9" s="46">
        <v>4110</v>
      </c>
      <c r="B9" s="47" t="s">
        <v>240</v>
      </c>
      <c r="C9" s="51">
        <f>SUM(C10:C18)</f>
        <v>0</v>
      </c>
      <c r="D9" s="96"/>
      <c r="E9" s="45"/>
    </row>
    <row r="10" spans="1:5" x14ac:dyDescent="0.2">
      <c r="A10" s="46">
        <v>4111</v>
      </c>
      <c r="B10" s="47" t="s">
        <v>241</v>
      </c>
      <c r="C10" s="51">
        <v>0</v>
      </c>
      <c r="D10" s="96"/>
      <c r="E10" s="45"/>
    </row>
    <row r="11" spans="1:5" x14ac:dyDescent="0.2">
      <c r="A11" s="46">
        <v>4112</v>
      </c>
      <c r="B11" s="47" t="s">
        <v>242</v>
      </c>
      <c r="C11" s="51">
        <v>0</v>
      </c>
      <c r="D11" s="96"/>
      <c r="E11" s="45"/>
    </row>
    <row r="12" spans="1:5" x14ac:dyDescent="0.2">
      <c r="A12" s="46">
        <v>4113</v>
      </c>
      <c r="B12" s="47" t="s">
        <v>243</v>
      </c>
      <c r="C12" s="51">
        <v>0</v>
      </c>
      <c r="D12" s="96"/>
      <c r="E12" s="45"/>
    </row>
    <row r="13" spans="1:5" x14ac:dyDescent="0.2">
      <c r="A13" s="46">
        <v>4114</v>
      </c>
      <c r="B13" s="47" t="s">
        <v>244</v>
      </c>
      <c r="C13" s="51">
        <v>0</v>
      </c>
      <c r="D13" s="96"/>
      <c r="E13" s="45"/>
    </row>
    <row r="14" spans="1:5" x14ac:dyDescent="0.2">
      <c r="A14" s="46">
        <v>4115</v>
      </c>
      <c r="B14" s="47" t="s">
        <v>245</v>
      </c>
      <c r="C14" s="51">
        <v>0</v>
      </c>
      <c r="D14" s="96"/>
      <c r="E14" s="45"/>
    </row>
    <row r="15" spans="1:5" x14ac:dyDescent="0.2">
      <c r="A15" s="46">
        <v>4116</v>
      </c>
      <c r="B15" s="47" t="s">
        <v>246</v>
      </c>
      <c r="C15" s="51">
        <v>0</v>
      </c>
      <c r="D15" s="96"/>
      <c r="E15" s="45"/>
    </row>
    <row r="16" spans="1:5" x14ac:dyDescent="0.2">
      <c r="A16" s="46">
        <v>4117</v>
      </c>
      <c r="B16" s="47" t="s">
        <v>247</v>
      </c>
      <c r="C16" s="51">
        <v>0</v>
      </c>
      <c r="D16" s="96"/>
      <c r="E16" s="45"/>
    </row>
    <row r="17" spans="1:5" ht="20.399999999999999" x14ac:dyDescent="0.2">
      <c r="A17" s="46">
        <v>4118</v>
      </c>
      <c r="B17" s="48" t="s">
        <v>427</v>
      </c>
      <c r="C17" s="51">
        <v>0</v>
      </c>
      <c r="D17" s="96"/>
      <c r="E17" s="45"/>
    </row>
    <row r="18" spans="1:5" x14ac:dyDescent="0.2">
      <c r="A18" s="46">
        <v>4119</v>
      </c>
      <c r="B18" s="47" t="s">
        <v>248</v>
      </c>
      <c r="C18" s="51">
        <v>0</v>
      </c>
      <c r="D18" s="96"/>
      <c r="E18" s="45"/>
    </row>
    <row r="19" spans="1:5" x14ac:dyDescent="0.2">
      <c r="A19" s="46">
        <v>4120</v>
      </c>
      <c r="B19" s="47" t="s">
        <v>249</v>
      </c>
      <c r="C19" s="51">
        <f>SUM(C20:C24)</f>
        <v>0</v>
      </c>
      <c r="D19" s="96"/>
      <c r="E19" s="45"/>
    </row>
    <row r="20" spans="1:5" x14ac:dyDescent="0.2">
      <c r="A20" s="46">
        <v>4121</v>
      </c>
      <c r="B20" s="47" t="s">
        <v>250</v>
      </c>
      <c r="C20" s="51">
        <v>0</v>
      </c>
      <c r="D20" s="96"/>
      <c r="E20" s="45"/>
    </row>
    <row r="21" spans="1:5" x14ac:dyDescent="0.2">
      <c r="A21" s="46">
        <v>4122</v>
      </c>
      <c r="B21" s="47" t="s">
        <v>428</v>
      </c>
      <c r="C21" s="51">
        <v>0</v>
      </c>
      <c r="D21" s="96"/>
      <c r="E21" s="45"/>
    </row>
    <row r="22" spans="1:5" x14ac:dyDescent="0.2">
      <c r="A22" s="46">
        <v>4123</v>
      </c>
      <c r="B22" s="47" t="s">
        <v>251</v>
      </c>
      <c r="C22" s="51">
        <v>0</v>
      </c>
      <c r="D22" s="96"/>
      <c r="E22" s="45"/>
    </row>
    <row r="23" spans="1:5" x14ac:dyDescent="0.2">
      <c r="A23" s="46">
        <v>4124</v>
      </c>
      <c r="B23" s="47" t="s">
        <v>252</v>
      </c>
      <c r="C23" s="51">
        <v>0</v>
      </c>
      <c r="D23" s="96"/>
      <c r="E23" s="45"/>
    </row>
    <row r="24" spans="1:5" x14ac:dyDescent="0.2">
      <c r="A24" s="46">
        <v>4129</v>
      </c>
      <c r="B24" s="47" t="s">
        <v>253</v>
      </c>
      <c r="C24" s="51">
        <v>0</v>
      </c>
      <c r="D24" s="96"/>
      <c r="E24" s="45"/>
    </row>
    <row r="25" spans="1:5" x14ac:dyDescent="0.2">
      <c r="A25" s="46">
        <v>4130</v>
      </c>
      <c r="B25" s="47" t="s">
        <v>254</v>
      </c>
      <c r="C25" s="51">
        <f>SUM(C26:C27)</f>
        <v>0</v>
      </c>
      <c r="D25" s="96"/>
      <c r="E25" s="45"/>
    </row>
    <row r="26" spans="1:5" x14ac:dyDescent="0.2">
      <c r="A26" s="46">
        <v>4131</v>
      </c>
      <c r="B26" s="47" t="s">
        <v>255</v>
      </c>
      <c r="C26" s="51">
        <v>0</v>
      </c>
      <c r="D26" s="96"/>
      <c r="E26" s="45"/>
    </row>
    <row r="27" spans="1:5" ht="20.399999999999999" x14ac:dyDescent="0.2">
      <c r="A27" s="46">
        <v>4132</v>
      </c>
      <c r="B27" s="48" t="s">
        <v>429</v>
      </c>
      <c r="C27" s="51">
        <v>0</v>
      </c>
      <c r="D27" s="96"/>
      <c r="E27" s="45"/>
    </row>
    <row r="28" spans="1:5" x14ac:dyDescent="0.2">
      <c r="A28" s="46">
        <v>4140</v>
      </c>
      <c r="B28" s="47" t="s">
        <v>256</v>
      </c>
      <c r="C28" s="51">
        <f>SUM(C29:C33)</f>
        <v>0</v>
      </c>
      <c r="D28" s="96"/>
      <c r="E28" s="45"/>
    </row>
    <row r="29" spans="1:5" x14ac:dyDescent="0.2">
      <c r="A29" s="46">
        <v>4141</v>
      </c>
      <c r="B29" s="47" t="s">
        <v>257</v>
      </c>
      <c r="C29" s="51">
        <v>0</v>
      </c>
      <c r="D29" s="96"/>
      <c r="E29" s="45"/>
    </row>
    <row r="30" spans="1:5" x14ac:dyDescent="0.2">
      <c r="A30" s="46">
        <v>4143</v>
      </c>
      <c r="B30" s="47" t="s">
        <v>258</v>
      </c>
      <c r="C30" s="51">
        <v>0</v>
      </c>
      <c r="D30" s="96"/>
      <c r="E30" s="45"/>
    </row>
    <row r="31" spans="1:5" x14ac:dyDescent="0.2">
      <c r="A31" s="46">
        <v>4144</v>
      </c>
      <c r="B31" s="47" t="s">
        <v>259</v>
      </c>
      <c r="C31" s="51">
        <v>0</v>
      </c>
      <c r="D31" s="96"/>
      <c r="E31" s="45"/>
    </row>
    <row r="32" spans="1:5" ht="20.399999999999999" x14ac:dyDescent="0.2">
      <c r="A32" s="46">
        <v>4145</v>
      </c>
      <c r="B32" s="48" t="s">
        <v>430</v>
      </c>
      <c r="C32" s="51">
        <v>0</v>
      </c>
      <c r="D32" s="96"/>
      <c r="E32" s="45"/>
    </row>
    <row r="33" spans="1:5" x14ac:dyDescent="0.2">
      <c r="A33" s="46">
        <v>4149</v>
      </c>
      <c r="B33" s="47" t="s">
        <v>260</v>
      </c>
      <c r="C33" s="51">
        <v>0</v>
      </c>
      <c r="D33" s="96"/>
      <c r="E33" s="45"/>
    </row>
    <row r="34" spans="1:5" x14ac:dyDescent="0.2">
      <c r="A34" s="46">
        <v>4150</v>
      </c>
      <c r="B34" s="47" t="s">
        <v>431</v>
      </c>
      <c r="C34" s="51">
        <f>SUM(C35:C36)</f>
        <v>0</v>
      </c>
      <c r="D34" s="96"/>
      <c r="E34" s="45"/>
    </row>
    <row r="35" spans="1:5" x14ac:dyDescent="0.2">
      <c r="A35" s="46">
        <v>4151</v>
      </c>
      <c r="B35" s="47" t="s">
        <v>431</v>
      </c>
      <c r="C35" s="51">
        <v>0</v>
      </c>
      <c r="D35" s="96"/>
      <c r="E35" s="45"/>
    </row>
    <row r="36" spans="1:5" ht="20.399999999999999" x14ac:dyDescent="0.2">
      <c r="A36" s="46">
        <v>4154</v>
      </c>
      <c r="B36" s="48" t="s">
        <v>432</v>
      </c>
      <c r="C36" s="51">
        <v>0</v>
      </c>
      <c r="D36" s="96"/>
      <c r="E36" s="45"/>
    </row>
    <row r="37" spans="1:5" x14ac:dyDescent="0.2">
      <c r="A37" s="46">
        <v>4160</v>
      </c>
      <c r="B37" s="47" t="s">
        <v>433</v>
      </c>
      <c r="C37" s="51">
        <f>SUM(C38:C45)</f>
        <v>0</v>
      </c>
      <c r="D37" s="96"/>
      <c r="E37" s="45"/>
    </row>
    <row r="38" spans="1:5" x14ac:dyDescent="0.2">
      <c r="A38" s="46">
        <v>4161</v>
      </c>
      <c r="B38" s="47" t="s">
        <v>261</v>
      </c>
      <c r="C38" s="51">
        <v>0</v>
      </c>
      <c r="D38" s="96"/>
      <c r="E38" s="45"/>
    </row>
    <row r="39" spans="1:5" x14ac:dyDescent="0.2">
      <c r="A39" s="46">
        <v>4162</v>
      </c>
      <c r="B39" s="47" t="s">
        <v>262</v>
      </c>
      <c r="C39" s="51">
        <v>0</v>
      </c>
      <c r="D39" s="96"/>
      <c r="E39" s="45"/>
    </row>
    <row r="40" spans="1:5" x14ac:dyDescent="0.2">
      <c r="A40" s="46">
        <v>4163</v>
      </c>
      <c r="B40" s="47" t="s">
        <v>263</v>
      </c>
      <c r="C40" s="51">
        <v>0</v>
      </c>
      <c r="D40" s="96"/>
      <c r="E40" s="45"/>
    </row>
    <row r="41" spans="1:5" x14ac:dyDescent="0.2">
      <c r="A41" s="46">
        <v>4164</v>
      </c>
      <c r="B41" s="47" t="s">
        <v>264</v>
      </c>
      <c r="C41" s="51">
        <v>0</v>
      </c>
      <c r="D41" s="96"/>
      <c r="E41" s="45"/>
    </row>
    <row r="42" spans="1:5" x14ac:dyDescent="0.2">
      <c r="A42" s="46">
        <v>4165</v>
      </c>
      <c r="B42" s="47" t="s">
        <v>265</v>
      </c>
      <c r="C42" s="51">
        <v>0</v>
      </c>
      <c r="D42" s="96"/>
      <c r="E42" s="45"/>
    </row>
    <row r="43" spans="1:5" ht="20.399999999999999" x14ac:dyDescent="0.2">
      <c r="A43" s="46">
        <v>4166</v>
      </c>
      <c r="B43" s="48" t="s">
        <v>434</v>
      </c>
      <c r="C43" s="51">
        <v>0</v>
      </c>
      <c r="D43" s="96"/>
      <c r="E43" s="45"/>
    </row>
    <row r="44" spans="1:5" x14ac:dyDescent="0.2">
      <c r="A44" s="46">
        <v>4168</v>
      </c>
      <c r="B44" s="47" t="s">
        <v>266</v>
      </c>
      <c r="C44" s="51">
        <v>0</v>
      </c>
      <c r="D44" s="96"/>
      <c r="E44" s="45"/>
    </row>
    <row r="45" spans="1:5" x14ac:dyDescent="0.2">
      <c r="A45" s="46">
        <v>4169</v>
      </c>
      <c r="B45" s="47" t="s">
        <v>267</v>
      </c>
      <c r="C45" s="51">
        <v>0</v>
      </c>
      <c r="D45" s="96"/>
      <c r="E45" s="45"/>
    </row>
    <row r="46" spans="1:5" x14ac:dyDescent="0.2">
      <c r="A46" s="46">
        <v>4170</v>
      </c>
      <c r="B46" s="47" t="s">
        <v>527</v>
      </c>
      <c r="C46" s="51">
        <f>SUM(C47:C54)</f>
        <v>4268035.22</v>
      </c>
      <c r="D46" s="96"/>
      <c r="E46" s="45"/>
    </row>
    <row r="47" spans="1:5" x14ac:dyDescent="0.2">
      <c r="A47" s="46">
        <v>4171</v>
      </c>
      <c r="B47" s="49" t="s">
        <v>435</v>
      </c>
      <c r="C47" s="51">
        <v>0</v>
      </c>
      <c r="D47" s="96"/>
      <c r="E47" s="45"/>
    </row>
    <row r="48" spans="1:5" x14ac:dyDescent="0.2">
      <c r="A48" s="46">
        <v>4172</v>
      </c>
      <c r="B48" s="47" t="s">
        <v>436</v>
      </c>
      <c r="C48" s="51">
        <v>0</v>
      </c>
      <c r="D48" s="96"/>
      <c r="E48" s="45"/>
    </row>
    <row r="49" spans="1:5" ht="20.399999999999999" x14ac:dyDescent="0.2">
      <c r="A49" s="46">
        <v>4173</v>
      </c>
      <c r="B49" s="48" t="s">
        <v>437</v>
      </c>
      <c r="C49" s="51">
        <v>4268035.22</v>
      </c>
      <c r="D49" s="96"/>
      <c r="E49" s="45"/>
    </row>
    <row r="50" spans="1:5" ht="20.399999999999999" x14ac:dyDescent="0.2">
      <c r="A50" s="46">
        <v>4174</v>
      </c>
      <c r="B50" s="48" t="s">
        <v>438</v>
      </c>
      <c r="C50" s="51">
        <v>0</v>
      </c>
      <c r="D50" s="96"/>
      <c r="E50" s="45"/>
    </row>
    <row r="51" spans="1:5" ht="20.399999999999999" x14ac:dyDescent="0.2">
      <c r="A51" s="46">
        <v>4175</v>
      </c>
      <c r="B51" s="48" t="s">
        <v>439</v>
      </c>
      <c r="C51" s="51">
        <v>0</v>
      </c>
      <c r="D51" s="96"/>
      <c r="E51" s="45"/>
    </row>
    <row r="52" spans="1:5" ht="20.399999999999999" x14ac:dyDescent="0.2">
      <c r="A52" s="46">
        <v>4176</v>
      </c>
      <c r="B52" s="48" t="s">
        <v>440</v>
      </c>
      <c r="C52" s="51">
        <v>0</v>
      </c>
      <c r="D52" s="96"/>
      <c r="E52" s="45"/>
    </row>
    <row r="53" spans="1:5" ht="20.399999999999999" x14ac:dyDescent="0.2">
      <c r="A53" s="46">
        <v>4177</v>
      </c>
      <c r="B53" s="48" t="s">
        <v>441</v>
      </c>
      <c r="C53" s="51">
        <v>0</v>
      </c>
      <c r="D53" s="96"/>
      <c r="E53" s="45"/>
    </row>
    <row r="54" spans="1:5" x14ac:dyDescent="0.2">
      <c r="A54" s="46">
        <v>4178</v>
      </c>
      <c r="B54" s="48" t="s">
        <v>442</v>
      </c>
      <c r="C54" s="51">
        <v>0</v>
      </c>
      <c r="D54" s="96"/>
      <c r="E54" s="45"/>
    </row>
    <row r="55" spans="1:5" x14ac:dyDescent="0.2">
      <c r="A55" s="46"/>
      <c r="B55" s="48"/>
      <c r="C55" s="51"/>
      <c r="D55" s="96"/>
      <c r="E55" s="45"/>
    </row>
    <row r="56" spans="1:5" x14ac:dyDescent="0.2">
      <c r="A56" s="43" t="s">
        <v>502</v>
      </c>
      <c r="B56" s="43"/>
      <c r="C56" s="43"/>
      <c r="D56" s="43"/>
      <c r="E56" s="43"/>
    </row>
    <row r="57" spans="1:5" x14ac:dyDescent="0.2">
      <c r="A57" s="44" t="s">
        <v>94</v>
      </c>
      <c r="B57" s="44" t="s">
        <v>91</v>
      </c>
      <c r="C57" s="44" t="s">
        <v>92</v>
      </c>
      <c r="D57" s="44" t="s">
        <v>238</v>
      </c>
      <c r="E57" s="44"/>
    </row>
    <row r="58" spans="1:5" ht="30.6" x14ac:dyDescent="0.2">
      <c r="A58" s="46">
        <v>4200</v>
      </c>
      <c r="B58" s="48" t="s">
        <v>443</v>
      </c>
      <c r="C58" s="51">
        <f>+C59+C65</f>
        <v>33058780.359999999</v>
      </c>
      <c r="D58" s="96"/>
      <c r="E58" s="45"/>
    </row>
    <row r="59" spans="1:5" x14ac:dyDescent="0.2">
      <c r="A59" s="46">
        <v>4210</v>
      </c>
      <c r="B59" s="48" t="s">
        <v>444</v>
      </c>
      <c r="C59" s="51">
        <f>SUM(C60:C64)</f>
        <v>8369788.2800000003</v>
      </c>
      <c r="D59" s="96"/>
      <c r="E59" s="45"/>
    </row>
    <row r="60" spans="1:5" x14ac:dyDescent="0.2">
      <c r="A60" s="46">
        <v>4211</v>
      </c>
      <c r="B60" s="47" t="s">
        <v>268</v>
      </c>
      <c r="C60" s="51">
        <v>0</v>
      </c>
      <c r="D60" s="96"/>
      <c r="E60" s="45"/>
    </row>
    <row r="61" spans="1:5" x14ac:dyDescent="0.2">
      <c r="A61" s="46">
        <v>4212</v>
      </c>
      <c r="B61" s="47" t="s">
        <v>269</v>
      </c>
      <c r="C61" s="51">
        <v>0</v>
      </c>
      <c r="D61" s="96"/>
      <c r="E61" s="45"/>
    </row>
    <row r="62" spans="1:5" x14ac:dyDescent="0.2">
      <c r="A62" s="46">
        <v>4213</v>
      </c>
      <c r="B62" s="47" t="s">
        <v>270</v>
      </c>
      <c r="C62" s="51">
        <v>8369788.2800000003</v>
      </c>
      <c r="D62" s="96"/>
      <c r="E62" s="45"/>
    </row>
    <row r="63" spans="1:5" x14ac:dyDescent="0.2">
      <c r="A63" s="46">
        <v>4214</v>
      </c>
      <c r="B63" s="47" t="s">
        <v>445</v>
      </c>
      <c r="C63" s="51">
        <v>0</v>
      </c>
      <c r="D63" s="96"/>
      <c r="E63" s="45"/>
    </row>
    <row r="64" spans="1:5" x14ac:dyDescent="0.2">
      <c r="A64" s="46">
        <v>4215</v>
      </c>
      <c r="B64" s="47" t="s">
        <v>446</v>
      </c>
      <c r="C64" s="51">
        <v>0</v>
      </c>
      <c r="D64" s="96"/>
      <c r="E64" s="45"/>
    </row>
    <row r="65" spans="1:5" x14ac:dyDescent="0.2">
      <c r="A65" s="46">
        <v>4220</v>
      </c>
      <c r="B65" s="47" t="s">
        <v>271</v>
      </c>
      <c r="C65" s="51">
        <f>SUM(C66:C69)</f>
        <v>24688992.079999998</v>
      </c>
      <c r="D65" s="96"/>
      <c r="E65" s="45"/>
    </row>
    <row r="66" spans="1:5" x14ac:dyDescent="0.2">
      <c r="A66" s="46">
        <v>4221</v>
      </c>
      <c r="B66" s="47" t="s">
        <v>272</v>
      </c>
      <c r="C66" s="51">
        <v>24688992.079999998</v>
      </c>
      <c r="D66" s="96"/>
      <c r="E66" s="45"/>
    </row>
    <row r="67" spans="1:5" x14ac:dyDescent="0.2">
      <c r="A67" s="46">
        <v>4223</v>
      </c>
      <c r="B67" s="47" t="s">
        <v>273</v>
      </c>
      <c r="C67" s="51">
        <v>0</v>
      </c>
      <c r="D67" s="96"/>
      <c r="E67" s="45"/>
    </row>
    <row r="68" spans="1:5" x14ac:dyDescent="0.2">
      <c r="A68" s="46">
        <v>4225</v>
      </c>
      <c r="B68" s="47" t="s">
        <v>275</v>
      </c>
      <c r="C68" s="51">
        <v>0</v>
      </c>
      <c r="D68" s="96"/>
      <c r="E68" s="45"/>
    </row>
    <row r="69" spans="1:5" x14ac:dyDescent="0.2">
      <c r="A69" s="46">
        <v>4227</v>
      </c>
      <c r="B69" s="47" t="s">
        <v>447</v>
      </c>
      <c r="C69" s="51">
        <v>0</v>
      </c>
      <c r="D69" s="96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100" t="s">
        <v>510</v>
      </c>
      <c r="B71" s="43"/>
      <c r="C71" s="43"/>
      <c r="D71" s="43"/>
      <c r="E71" s="43"/>
    </row>
    <row r="72" spans="1:5" x14ac:dyDescent="0.2">
      <c r="A72" s="44" t="s">
        <v>94</v>
      </c>
      <c r="B72" s="44" t="s">
        <v>91</v>
      </c>
      <c r="C72" s="44" t="s">
        <v>92</v>
      </c>
      <c r="D72" s="44" t="s">
        <v>95</v>
      </c>
      <c r="E72" s="44" t="s">
        <v>140</v>
      </c>
    </row>
    <row r="73" spans="1:5" x14ac:dyDescent="0.2">
      <c r="A73" s="50">
        <v>4300</v>
      </c>
      <c r="B73" s="47" t="s">
        <v>276</v>
      </c>
      <c r="C73" s="51">
        <f>C74+C77+C83+C85+C87</f>
        <v>168069.43</v>
      </c>
      <c r="D73" s="52"/>
      <c r="E73" s="52"/>
    </row>
    <row r="74" spans="1:5" x14ac:dyDescent="0.2">
      <c r="A74" s="50">
        <v>4310</v>
      </c>
      <c r="B74" s="47" t="s">
        <v>277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448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280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281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287</v>
      </c>
      <c r="C87" s="51">
        <f>SUM(C88:C94)</f>
        <v>168069.43</v>
      </c>
      <c r="D87" s="52"/>
      <c r="E87" s="52"/>
    </row>
    <row r="88" spans="1:5" x14ac:dyDescent="0.2">
      <c r="A88" s="50">
        <v>4392</v>
      </c>
      <c r="B88" s="47" t="s">
        <v>288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449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290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291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450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287</v>
      </c>
      <c r="C94" s="51">
        <v>168069.43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100" t="s">
        <v>504</v>
      </c>
      <c r="B96" s="43"/>
      <c r="C96" s="43"/>
      <c r="D96" s="43"/>
      <c r="E96" s="43"/>
    </row>
    <row r="97" spans="1:5" x14ac:dyDescent="0.2">
      <c r="A97" s="44" t="s">
        <v>94</v>
      </c>
      <c r="B97" s="44" t="s">
        <v>91</v>
      </c>
      <c r="C97" s="44" t="s">
        <v>92</v>
      </c>
      <c r="D97" s="44" t="s">
        <v>292</v>
      </c>
      <c r="E97" s="44" t="s">
        <v>140</v>
      </c>
    </row>
    <row r="98" spans="1:5" x14ac:dyDescent="0.2">
      <c r="A98" s="50">
        <v>5000</v>
      </c>
      <c r="B98" s="47" t="s">
        <v>293</v>
      </c>
      <c r="C98" s="51">
        <f>C99+C127+C160+C170+C185+C218</f>
        <v>24561985.549999997</v>
      </c>
      <c r="D98" s="53">
        <v>1</v>
      </c>
      <c r="E98" s="52"/>
    </row>
    <row r="99" spans="1:5" x14ac:dyDescent="0.2">
      <c r="A99" s="50">
        <v>5100</v>
      </c>
      <c r="B99" s="47" t="s">
        <v>294</v>
      </c>
      <c r="C99" s="51">
        <f>C100+C107+C117</f>
        <v>24461538.549999997</v>
      </c>
      <c r="D99" s="53">
        <f>C99/$C$98</f>
        <v>0.99591046905407854</v>
      </c>
      <c r="E99" s="52"/>
    </row>
    <row r="100" spans="1:5" x14ac:dyDescent="0.2">
      <c r="A100" s="50">
        <v>5110</v>
      </c>
      <c r="B100" s="47" t="s">
        <v>295</v>
      </c>
      <c r="C100" s="51">
        <f>SUM(C101:C106)</f>
        <v>18498053.75</v>
      </c>
      <c r="D100" s="53">
        <f t="shared" ref="D100:D163" si="0">C100/$C$98</f>
        <v>0.75311719862159121</v>
      </c>
      <c r="E100" s="52"/>
    </row>
    <row r="101" spans="1:5" x14ac:dyDescent="0.2">
      <c r="A101" s="50">
        <v>5111</v>
      </c>
      <c r="B101" s="47" t="s">
        <v>296</v>
      </c>
      <c r="C101" s="51">
        <v>10910284.75</v>
      </c>
      <c r="D101" s="53">
        <f t="shared" si="0"/>
        <v>0.44419392429778548</v>
      </c>
      <c r="E101" s="52"/>
    </row>
    <row r="102" spans="1:5" x14ac:dyDescent="0.2">
      <c r="A102" s="50">
        <v>5112</v>
      </c>
      <c r="B102" s="47" t="s">
        <v>297</v>
      </c>
      <c r="C102" s="51">
        <v>2478368.7200000002</v>
      </c>
      <c r="D102" s="53">
        <f t="shared" si="0"/>
        <v>0.10090262104237743</v>
      </c>
      <c r="E102" s="52"/>
    </row>
    <row r="103" spans="1:5" x14ac:dyDescent="0.2">
      <c r="A103" s="50">
        <v>5113</v>
      </c>
      <c r="B103" s="47" t="s">
        <v>298</v>
      </c>
      <c r="C103" s="51">
        <v>28319.58</v>
      </c>
      <c r="D103" s="53">
        <f t="shared" si="0"/>
        <v>1.1529841487102415E-3</v>
      </c>
      <c r="E103" s="52"/>
    </row>
    <row r="104" spans="1:5" x14ac:dyDescent="0.2">
      <c r="A104" s="50">
        <v>5114</v>
      </c>
      <c r="B104" s="47" t="s">
        <v>299</v>
      </c>
      <c r="C104" s="51">
        <v>2291048.75</v>
      </c>
      <c r="D104" s="53">
        <f t="shared" si="0"/>
        <v>9.3276202990030671E-2</v>
      </c>
      <c r="E104" s="52"/>
    </row>
    <row r="105" spans="1:5" x14ac:dyDescent="0.2">
      <c r="A105" s="50">
        <v>5115</v>
      </c>
      <c r="B105" s="47" t="s">
        <v>300</v>
      </c>
      <c r="C105" s="51">
        <v>2790031.95</v>
      </c>
      <c r="D105" s="53">
        <f t="shared" si="0"/>
        <v>0.11359146614268734</v>
      </c>
      <c r="E105" s="52"/>
    </row>
    <row r="106" spans="1:5" x14ac:dyDescent="0.2">
      <c r="A106" s="50">
        <v>5116</v>
      </c>
      <c r="B106" s="47" t="s">
        <v>301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302</v>
      </c>
      <c r="C107" s="51">
        <f>SUM(C108:C116)</f>
        <v>946781.29</v>
      </c>
      <c r="D107" s="53">
        <f t="shared" si="0"/>
        <v>3.8546610495827777E-2</v>
      </c>
      <c r="E107" s="52"/>
    </row>
    <row r="108" spans="1:5" x14ac:dyDescent="0.2">
      <c r="A108" s="50">
        <v>5121</v>
      </c>
      <c r="B108" s="47" t="s">
        <v>303</v>
      </c>
      <c r="C108" s="51">
        <v>348378.43</v>
      </c>
      <c r="D108" s="53">
        <f t="shared" si="0"/>
        <v>1.4183642820358227E-2</v>
      </c>
      <c r="E108" s="52"/>
    </row>
    <row r="109" spans="1:5" x14ac:dyDescent="0.2">
      <c r="A109" s="50">
        <v>5122</v>
      </c>
      <c r="B109" s="47" t="s">
        <v>304</v>
      </c>
      <c r="C109" s="51">
        <v>65013.08</v>
      </c>
      <c r="D109" s="53">
        <f t="shared" si="0"/>
        <v>2.6468983896947213E-3</v>
      </c>
      <c r="E109" s="52"/>
    </row>
    <row r="110" spans="1:5" x14ac:dyDescent="0.2">
      <c r="A110" s="50">
        <v>5123</v>
      </c>
      <c r="B110" s="47" t="s">
        <v>305</v>
      </c>
      <c r="C110" s="51">
        <v>1276</v>
      </c>
      <c r="D110" s="53">
        <f t="shared" si="0"/>
        <v>5.1950197487189717E-5</v>
      </c>
      <c r="E110" s="52"/>
    </row>
    <row r="111" spans="1:5" x14ac:dyDescent="0.2">
      <c r="A111" s="50">
        <v>5124</v>
      </c>
      <c r="B111" s="47" t="s">
        <v>306</v>
      </c>
      <c r="C111" s="51">
        <v>142145.16</v>
      </c>
      <c r="D111" s="53">
        <f t="shared" si="0"/>
        <v>5.7872015155550002E-3</v>
      </c>
      <c r="E111" s="52"/>
    </row>
    <row r="112" spans="1:5" x14ac:dyDescent="0.2">
      <c r="A112" s="50">
        <v>5125</v>
      </c>
      <c r="B112" s="47" t="s">
        <v>307</v>
      </c>
      <c r="C112" s="51">
        <v>85637.25</v>
      </c>
      <c r="D112" s="53">
        <f t="shared" si="0"/>
        <v>3.4865768415045751E-3</v>
      </c>
      <c r="E112" s="52"/>
    </row>
    <row r="113" spans="1:5" x14ac:dyDescent="0.2">
      <c r="A113" s="50">
        <v>5126</v>
      </c>
      <c r="B113" s="47" t="s">
        <v>308</v>
      </c>
      <c r="C113" s="51">
        <v>134724.66</v>
      </c>
      <c r="D113" s="53">
        <f t="shared" si="0"/>
        <v>5.4850883177072797E-3</v>
      </c>
      <c r="E113" s="52"/>
    </row>
    <row r="114" spans="1:5" x14ac:dyDescent="0.2">
      <c r="A114" s="50">
        <v>5127</v>
      </c>
      <c r="B114" s="47" t="s">
        <v>309</v>
      </c>
      <c r="C114" s="51">
        <v>29744.13</v>
      </c>
      <c r="D114" s="53">
        <f t="shared" si="0"/>
        <v>1.2109823100193138E-3</v>
      </c>
      <c r="E114" s="52"/>
    </row>
    <row r="115" spans="1:5" x14ac:dyDescent="0.2">
      <c r="A115" s="50">
        <v>5128</v>
      </c>
      <c r="B115" s="47" t="s">
        <v>310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311</v>
      </c>
      <c r="C116" s="51">
        <v>139862.57999999999</v>
      </c>
      <c r="D116" s="53">
        <f t="shared" si="0"/>
        <v>5.6942701035014656E-3</v>
      </c>
      <c r="E116" s="52"/>
    </row>
    <row r="117" spans="1:5" x14ac:dyDescent="0.2">
      <c r="A117" s="50">
        <v>5130</v>
      </c>
      <c r="B117" s="47" t="s">
        <v>312</v>
      </c>
      <c r="C117" s="51">
        <f>SUM(C118:C126)</f>
        <v>5016703.51</v>
      </c>
      <c r="D117" s="53">
        <f t="shared" si="0"/>
        <v>0.20424665993665975</v>
      </c>
      <c r="E117" s="52"/>
    </row>
    <row r="118" spans="1:5" x14ac:dyDescent="0.2">
      <c r="A118" s="50">
        <v>5131</v>
      </c>
      <c r="B118" s="47" t="s">
        <v>313</v>
      </c>
      <c r="C118" s="51">
        <v>532966.11</v>
      </c>
      <c r="D118" s="53">
        <f t="shared" si="0"/>
        <v>2.1698820273102881E-2</v>
      </c>
      <c r="E118" s="52"/>
    </row>
    <row r="119" spans="1:5" x14ac:dyDescent="0.2">
      <c r="A119" s="50">
        <v>5132</v>
      </c>
      <c r="B119" s="47" t="s">
        <v>314</v>
      </c>
      <c r="C119" s="51">
        <v>214283.36</v>
      </c>
      <c r="D119" s="53">
        <f t="shared" si="0"/>
        <v>8.7241872023656498E-3</v>
      </c>
      <c r="E119" s="52"/>
    </row>
    <row r="120" spans="1:5" x14ac:dyDescent="0.2">
      <c r="A120" s="50">
        <v>5133</v>
      </c>
      <c r="B120" s="47" t="s">
        <v>315</v>
      </c>
      <c r="C120" s="51">
        <v>949650.61</v>
      </c>
      <c r="D120" s="53">
        <f t="shared" si="0"/>
        <v>3.8663430041794816E-2</v>
      </c>
      <c r="E120" s="52"/>
    </row>
    <row r="121" spans="1:5" x14ac:dyDescent="0.2">
      <c r="A121" s="50">
        <v>5134</v>
      </c>
      <c r="B121" s="47" t="s">
        <v>316</v>
      </c>
      <c r="C121" s="51">
        <v>134588.65</v>
      </c>
      <c r="D121" s="53">
        <f t="shared" si="0"/>
        <v>5.4795508989296674E-3</v>
      </c>
      <c r="E121" s="52"/>
    </row>
    <row r="122" spans="1:5" x14ac:dyDescent="0.2">
      <c r="A122" s="50">
        <v>5135</v>
      </c>
      <c r="B122" s="47" t="s">
        <v>317</v>
      </c>
      <c r="C122" s="51">
        <v>2305349.04</v>
      </c>
      <c r="D122" s="53">
        <f t="shared" si="0"/>
        <v>9.3858415285974314E-2</v>
      </c>
      <c r="E122" s="52"/>
    </row>
    <row r="123" spans="1:5" x14ac:dyDescent="0.2">
      <c r="A123" s="50">
        <v>5136</v>
      </c>
      <c r="B123" s="47" t="s">
        <v>318</v>
      </c>
      <c r="C123" s="51">
        <v>53291.98</v>
      </c>
      <c r="D123" s="53">
        <f t="shared" si="0"/>
        <v>2.1696934839211322E-3</v>
      </c>
      <c r="E123" s="52"/>
    </row>
    <row r="124" spans="1:5" x14ac:dyDescent="0.2">
      <c r="A124" s="50">
        <v>5137</v>
      </c>
      <c r="B124" s="47" t="s">
        <v>319</v>
      </c>
      <c r="C124" s="51">
        <v>43602.42</v>
      </c>
      <c r="D124" s="53">
        <f t="shared" si="0"/>
        <v>1.7751993181186446E-3</v>
      </c>
      <c r="E124" s="52"/>
    </row>
    <row r="125" spans="1:5" x14ac:dyDescent="0.2">
      <c r="A125" s="50">
        <v>5138</v>
      </c>
      <c r="B125" s="47" t="s">
        <v>320</v>
      </c>
      <c r="C125" s="51">
        <v>384163.17</v>
      </c>
      <c r="D125" s="53">
        <f t="shared" si="0"/>
        <v>1.5640558423828242E-2</v>
      </c>
      <c r="E125" s="52"/>
    </row>
    <row r="126" spans="1:5" x14ac:dyDescent="0.2">
      <c r="A126" s="50">
        <v>5139</v>
      </c>
      <c r="B126" s="47" t="s">
        <v>321</v>
      </c>
      <c r="C126" s="51">
        <v>398808.17</v>
      </c>
      <c r="D126" s="53">
        <f t="shared" si="0"/>
        <v>1.6236805008624396E-2</v>
      </c>
      <c r="E126" s="52"/>
    </row>
    <row r="127" spans="1:5" x14ac:dyDescent="0.2">
      <c r="A127" s="50">
        <v>5200</v>
      </c>
      <c r="B127" s="47" t="s">
        <v>322</v>
      </c>
      <c r="C127" s="51">
        <f>C128+C131+C134+C137+C142+C146+C149+C151+C157</f>
        <v>100447</v>
      </c>
      <c r="D127" s="53">
        <f t="shared" si="0"/>
        <v>4.0895309459214307E-3</v>
      </c>
      <c r="E127" s="52"/>
    </row>
    <row r="128" spans="1:5" x14ac:dyDescent="0.2">
      <c r="A128" s="50">
        <v>5210</v>
      </c>
      <c r="B128" s="47" t="s">
        <v>323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324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325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326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327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328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273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329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330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274</v>
      </c>
      <c r="C137" s="51">
        <f>SUM(C138:C141)</f>
        <v>100447</v>
      </c>
      <c r="D137" s="53">
        <f t="shared" si="0"/>
        <v>4.0895309459214307E-3</v>
      </c>
      <c r="E137" s="52"/>
    </row>
    <row r="138" spans="1:5" x14ac:dyDescent="0.2">
      <c r="A138" s="50">
        <v>5241</v>
      </c>
      <c r="B138" s="47" t="s">
        <v>331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332</v>
      </c>
      <c r="C139" s="51">
        <v>100447</v>
      </c>
      <c r="D139" s="53">
        <f t="shared" si="0"/>
        <v>4.0895309459214307E-3</v>
      </c>
      <c r="E139" s="52"/>
    </row>
    <row r="140" spans="1:5" x14ac:dyDescent="0.2">
      <c r="A140" s="50">
        <v>5243</v>
      </c>
      <c r="B140" s="47" t="s">
        <v>333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334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275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335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336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337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338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339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340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341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342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343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344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345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346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347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348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349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350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351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352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268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353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354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269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355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356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270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357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358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359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360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361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362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363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364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365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366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367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368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369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369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370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371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372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373</v>
      </c>
      <c r="C185" s="51">
        <f>C186+C195+C198+C204+C206+C208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374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375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376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377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378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379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380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381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382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383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384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385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386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387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388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389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390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390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391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392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394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395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451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397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290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398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452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399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43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400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401</v>
      </c>
      <c r="C220" s="51">
        <v>0</v>
      </c>
      <c r="D220" s="53">
        <f t="shared" si="1"/>
        <v>0</v>
      </c>
      <c r="E220" s="52"/>
    </row>
    <row r="222" spans="1:5" x14ac:dyDescent="0.2">
      <c r="B222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9370078740157483" right="0.39370078740157483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topLeftCell="A10" workbookViewId="0">
      <selection activeCell="B60" sqref="B60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4" width="16.6640625" style="25" customWidth="1"/>
    <col min="5" max="5" width="10.88671875" style="25" customWidth="1"/>
    <col min="6" max="16384" width="9.109375" style="25"/>
  </cols>
  <sheetData>
    <row r="1" spans="1:5" ht="18.899999999999999" customHeight="1" x14ac:dyDescent="0.2">
      <c r="A1" s="123" t="s">
        <v>577</v>
      </c>
      <c r="B1" s="123"/>
      <c r="C1" s="123"/>
      <c r="D1" s="23" t="s">
        <v>532</v>
      </c>
      <c r="E1" s="24">
        <v>2022</v>
      </c>
    </row>
    <row r="2" spans="1:5" ht="18.899999999999999" customHeight="1" x14ac:dyDescent="0.2">
      <c r="A2" s="123" t="s">
        <v>538</v>
      </c>
      <c r="B2" s="123"/>
      <c r="C2" s="123"/>
      <c r="D2" s="23" t="s">
        <v>533</v>
      </c>
      <c r="E2" s="24" t="s">
        <v>535</v>
      </c>
    </row>
    <row r="3" spans="1:5" ht="18.899999999999999" customHeight="1" x14ac:dyDescent="0.2">
      <c r="A3" s="123" t="s">
        <v>578</v>
      </c>
      <c r="B3" s="123"/>
      <c r="C3" s="123"/>
      <c r="D3" s="23" t="s">
        <v>534</v>
      </c>
      <c r="E3" s="24">
        <v>2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28" t="s">
        <v>92</v>
      </c>
      <c r="D7" s="28" t="s">
        <v>93</v>
      </c>
      <c r="E7" s="28" t="s">
        <v>95</v>
      </c>
    </row>
    <row r="8" spans="1:5" x14ac:dyDescent="0.2">
      <c r="A8" s="29">
        <v>3110</v>
      </c>
      <c r="B8" s="25" t="s">
        <v>269</v>
      </c>
      <c r="C8" s="30">
        <v>161463259.61000001</v>
      </c>
    </row>
    <row r="9" spans="1:5" x14ac:dyDescent="0.2">
      <c r="A9" s="29">
        <v>3120</v>
      </c>
      <c r="B9" s="25" t="s">
        <v>402</v>
      </c>
      <c r="C9" s="30">
        <v>188921.55</v>
      </c>
    </row>
    <row r="10" spans="1:5" x14ac:dyDescent="0.2">
      <c r="A10" s="29">
        <v>3130</v>
      </c>
      <c r="B10" s="25" t="s">
        <v>403</v>
      </c>
      <c r="C10" s="30">
        <v>0</v>
      </c>
    </row>
    <row r="12" spans="1:5" x14ac:dyDescent="0.2">
      <c r="A12" s="27" t="s">
        <v>117</v>
      </c>
      <c r="B12" s="27"/>
      <c r="C12" s="27"/>
      <c r="D12" s="27"/>
      <c r="E12" s="27"/>
    </row>
    <row r="13" spans="1:5" x14ac:dyDescent="0.2">
      <c r="A13" s="28" t="s">
        <v>94</v>
      </c>
      <c r="B13" s="28" t="s">
        <v>91</v>
      </c>
      <c r="C13" s="28" t="s">
        <v>92</v>
      </c>
      <c r="D13" s="28" t="s">
        <v>404</v>
      </c>
      <c r="E13" s="28"/>
    </row>
    <row r="14" spans="1:5" x14ac:dyDescent="0.2">
      <c r="A14" s="29">
        <v>3210</v>
      </c>
      <c r="B14" s="25" t="s">
        <v>405</v>
      </c>
      <c r="C14" s="30">
        <v>12932899.460000001</v>
      </c>
    </row>
    <row r="15" spans="1:5" x14ac:dyDescent="0.2">
      <c r="A15" s="29">
        <v>3220</v>
      </c>
      <c r="B15" s="25" t="s">
        <v>406</v>
      </c>
      <c r="C15" s="30">
        <v>-41523544.770000003</v>
      </c>
    </row>
    <row r="16" spans="1:5" x14ac:dyDescent="0.2">
      <c r="A16" s="29">
        <v>3230</v>
      </c>
      <c r="B16" s="25" t="s">
        <v>407</v>
      </c>
      <c r="C16" s="30">
        <f>SUM(C17:C20)</f>
        <v>0</v>
      </c>
    </row>
    <row r="17" spans="1:3" x14ac:dyDescent="0.2">
      <c r="A17" s="29">
        <v>3231</v>
      </c>
      <c r="B17" s="25" t="s">
        <v>408</v>
      </c>
      <c r="C17" s="30">
        <v>0</v>
      </c>
    </row>
    <row r="18" spans="1:3" x14ac:dyDescent="0.2">
      <c r="A18" s="29">
        <v>3232</v>
      </c>
      <c r="B18" s="25" t="s">
        <v>409</v>
      </c>
      <c r="C18" s="30">
        <v>0</v>
      </c>
    </row>
    <row r="19" spans="1:3" x14ac:dyDescent="0.2">
      <c r="A19" s="29">
        <v>3233</v>
      </c>
      <c r="B19" s="25" t="s">
        <v>410</v>
      </c>
      <c r="C19" s="30">
        <v>0</v>
      </c>
    </row>
    <row r="20" spans="1:3" x14ac:dyDescent="0.2">
      <c r="A20" s="29">
        <v>3239</v>
      </c>
      <c r="B20" s="25" t="s">
        <v>411</v>
      </c>
      <c r="C20" s="30">
        <v>0</v>
      </c>
    </row>
    <row r="21" spans="1:3" x14ac:dyDescent="0.2">
      <c r="A21" s="29">
        <v>3240</v>
      </c>
      <c r="B21" s="25" t="s">
        <v>412</v>
      </c>
      <c r="C21" s="30">
        <f>SUM(C22:C24)</f>
        <v>0</v>
      </c>
    </row>
    <row r="22" spans="1:3" x14ac:dyDescent="0.2">
      <c r="A22" s="29">
        <v>3241</v>
      </c>
      <c r="B22" s="25" t="s">
        <v>413</v>
      </c>
      <c r="C22" s="30">
        <v>0</v>
      </c>
    </row>
    <row r="23" spans="1:3" x14ac:dyDescent="0.2">
      <c r="A23" s="29">
        <v>3242</v>
      </c>
      <c r="B23" s="25" t="s">
        <v>414</v>
      </c>
      <c r="C23" s="30">
        <v>0</v>
      </c>
    </row>
    <row r="24" spans="1:3" x14ac:dyDescent="0.2">
      <c r="A24" s="29">
        <v>3243</v>
      </c>
      <c r="B24" s="25" t="s">
        <v>415</v>
      </c>
      <c r="C24" s="30">
        <v>0</v>
      </c>
    </row>
    <row r="25" spans="1:3" x14ac:dyDescent="0.2">
      <c r="A25" s="29">
        <v>3250</v>
      </c>
      <c r="B25" s="25" t="s">
        <v>416</v>
      </c>
      <c r="C25" s="30">
        <f>SUM(C26:C27)</f>
        <v>0</v>
      </c>
    </row>
    <row r="26" spans="1:3" x14ac:dyDescent="0.2">
      <c r="A26" s="29">
        <v>3251</v>
      </c>
      <c r="B26" s="25" t="s">
        <v>417</v>
      </c>
      <c r="C26" s="30">
        <v>0</v>
      </c>
    </row>
    <row r="27" spans="1:3" x14ac:dyDescent="0.2">
      <c r="A27" s="29">
        <v>3252</v>
      </c>
      <c r="B27" s="25" t="s">
        <v>418</v>
      </c>
      <c r="C27" s="30">
        <v>0</v>
      </c>
    </row>
    <row r="29" spans="1:3" x14ac:dyDescent="0.2">
      <c r="B29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5"/>
  <sheetViews>
    <sheetView topLeftCell="A106" workbookViewId="0">
      <selection activeCell="B60" sqref="B60"/>
    </sheetView>
  </sheetViews>
  <sheetFormatPr baseColWidth="10" defaultColWidth="9.109375" defaultRowHeight="10.199999999999999" x14ac:dyDescent="0.2"/>
  <cols>
    <col min="1" max="1" width="10" style="25" customWidth="1"/>
    <col min="2" max="2" width="48.5546875" style="25" customWidth="1"/>
    <col min="3" max="3" width="15.33203125" style="25" bestFit="1" customWidth="1"/>
    <col min="4" max="4" width="16.44140625" style="25" bestFit="1" customWidth="1"/>
    <col min="5" max="5" width="7.77734375" style="25" customWidth="1"/>
    <col min="6" max="16384" width="9.109375" style="25"/>
  </cols>
  <sheetData>
    <row r="1" spans="1:5" s="31" customFormat="1" ht="18.899999999999999" customHeight="1" x14ac:dyDescent="0.3">
      <c r="A1" s="123" t="s">
        <v>577</v>
      </c>
      <c r="B1" s="123"/>
      <c r="C1" s="123"/>
      <c r="D1" s="23" t="s">
        <v>532</v>
      </c>
      <c r="E1" s="24">
        <v>2022</v>
      </c>
    </row>
    <row r="2" spans="1:5" s="31" customFormat="1" ht="18.899999999999999" customHeight="1" x14ac:dyDescent="0.3">
      <c r="A2" s="123" t="s">
        <v>539</v>
      </c>
      <c r="B2" s="123"/>
      <c r="C2" s="123"/>
      <c r="D2" s="23" t="s">
        <v>533</v>
      </c>
      <c r="E2" s="24" t="s">
        <v>535</v>
      </c>
    </row>
    <row r="3" spans="1:5" s="31" customFormat="1" ht="18.899999999999999" customHeight="1" x14ac:dyDescent="0.3">
      <c r="A3" s="123" t="s">
        <v>578</v>
      </c>
      <c r="B3" s="123"/>
      <c r="C3" s="123"/>
      <c r="D3" s="23" t="s">
        <v>534</v>
      </c>
      <c r="E3" s="24">
        <v>2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118</v>
      </c>
      <c r="B6" s="27"/>
      <c r="C6" s="27"/>
      <c r="D6" s="27"/>
      <c r="E6" s="27"/>
    </row>
    <row r="7" spans="1:5" x14ac:dyDescent="0.2">
      <c r="A7" s="28" t="s">
        <v>94</v>
      </c>
      <c r="B7" s="28" t="s">
        <v>576</v>
      </c>
      <c r="C7" s="102">
        <v>2022</v>
      </c>
      <c r="D7" s="102">
        <v>2021</v>
      </c>
      <c r="E7" s="28"/>
    </row>
    <row r="8" spans="1:5" x14ac:dyDescent="0.2">
      <c r="A8" s="29">
        <v>1111</v>
      </c>
      <c r="B8" s="25" t="s">
        <v>419</v>
      </c>
      <c r="C8" s="30">
        <v>0</v>
      </c>
      <c r="D8" s="30">
        <v>0</v>
      </c>
    </row>
    <row r="9" spans="1:5" x14ac:dyDescent="0.2">
      <c r="A9" s="29">
        <v>1112</v>
      </c>
      <c r="B9" s="25" t="s">
        <v>420</v>
      </c>
      <c r="C9" s="30">
        <v>15401664.4</v>
      </c>
      <c r="D9" s="30">
        <v>10995853.99</v>
      </c>
    </row>
    <row r="10" spans="1:5" x14ac:dyDescent="0.2">
      <c r="A10" s="29">
        <v>1113</v>
      </c>
      <c r="B10" s="25" t="s">
        <v>421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130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131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422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423</v>
      </c>
      <c r="C14" s="30">
        <v>0</v>
      </c>
      <c r="D14" s="30">
        <v>0</v>
      </c>
    </row>
    <row r="15" spans="1:5" x14ac:dyDescent="0.2">
      <c r="A15" s="106">
        <v>1110</v>
      </c>
      <c r="B15" s="107" t="s">
        <v>554</v>
      </c>
      <c r="C15" s="108">
        <f>SUM(C8:C14)</f>
        <v>15401664.4</v>
      </c>
      <c r="D15" s="108">
        <f>SUM(D8:D14)</f>
        <v>10995853.99</v>
      </c>
    </row>
    <row r="18" spans="1:5" x14ac:dyDescent="0.2">
      <c r="A18" s="27" t="s">
        <v>119</v>
      </c>
      <c r="B18" s="27"/>
      <c r="C18" s="27"/>
      <c r="D18" s="27"/>
      <c r="E18" s="103"/>
    </row>
    <row r="19" spans="1:5" x14ac:dyDescent="0.2">
      <c r="A19" s="28" t="s">
        <v>94</v>
      </c>
      <c r="B19" s="28" t="s">
        <v>576</v>
      </c>
      <c r="C19" s="117" t="s">
        <v>575</v>
      </c>
      <c r="D19" s="117" t="s">
        <v>122</v>
      </c>
      <c r="E19" s="103"/>
    </row>
    <row r="20" spans="1:5" x14ac:dyDescent="0.2">
      <c r="A20" s="106">
        <v>1230</v>
      </c>
      <c r="B20" s="107" t="s">
        <v>163</v>
      </c>
      <c r="C20" s="108">
        <f>SUM(C21:C27)</f>
        <v>590131.24</v>
      </c>
      <c r="D20" s="108">
        <f>SUM(D21:D27)</f>
        <v>590131.24</v>
      </c>
      <c r="E20" s="103"/>
    </row>
    <row r="21" spans="1:5" x14ac:dyDescent="0.2">
      <c r="A21" s="29">
        <v>1231</v>
      </c>
      <c r="B21" s="25" t="s">
        <v>164</v>
      </c>
      <c r="C21" s="30">
        <v>0</v>
      </c>
      <c r="D21" s="105">
        <v>0</v>
      </c>
      <c r="E21" s="103"/>
    </row>
    <row r="22" spans="1:5" x14ac:dyDescent="0.2">
      <c r="A22" s="29">
        <v>1232</v>
      </c>
      <c r="B22" s="25" t="s">
        <v>165</v>
      </c>
      <c r="C22" s="30">
        <v>0</v>
      </c>
      <c r="D22" s="105">
        <v>0</v>
      </c>
      <c r="E22" s="103"/>
    </row>
    <row r="23" spans="1:5" x14ac:dyDescent="0.2">
      <c r="A23" s="29">
        <v>1233</v>
      </c>
      <c r="B23" s="25" t="s">
        <v>166</v>
      </c>
      <c r="C23" s="30">
        <v>0</v>
      </c>
      <c r="D23" s="105">
        <v>0</v>
      </c>
      <c r="E23" s="103"/>
    </row>
    <row r="24" spans="1:5" x14ac:dyDescent="0.2">
      <c r="A24" s="29">
        <v>1234</v>
      </c>
      <c r="B24" s="25" t="s">
        <v>167</v>
      </c>
      <c r="C24" s="30">
        <v>0</v>
      </c>
      <c r="D24" s="105">
        <v>0</v>
      </c>
      <c r="E24" s="103"/>
    </row>
    <row r="25" spans="1:5" x14ac:dyDescent="0.2">
      <c r="A25" s="29">
        <v>1235</v>
      </c>
      <c r="B25" s="25" t="s">
        <v>168</v>
      </c>
      <c r="C25" s="30">
        <v>0</v>
      </c>
      <c r="D25" s="105">
        <v>0</v>
      </c>
      <c r="E25" s="103"/>
    </row>
    <row r="26" spans="1:5" x14ac:dyDescent="0.2">
      <c r="A26" s="29">
        <v>1236</v>
      </c>
      <c r="B26" s="25" t="s">
        <v>169</v>
      </c>
      <c r="C26" s="30">
        <v>590131.24</v>
      </c>
      <c r="D26" s="105">
        <v>590131.24</v>
      </c>
      <c r="E26" s="103"/>
    </row>
    <row r="27" spans="1:5" x14ac:dyDescent="0.2">
      <c r="A27" s="29">
        <v>1239</v>
      </c>
      <c r="B27" s="25" t="s">
        <v>170</v>
      </c>
      <c r="C27" s="30">
        <v>0</v>
      </c>
      <c r="D27" s="105">
        <v>0</v>
      </c>
      <c r="E27" s="103"/>
    </row>
    <row r="28" spans="1:5" x14ac:dyDescent="0.2">
      <c r="A28" s="106">
        <v>1240</v>
      </c>
      <c r="B28" s="107" t="s">
        <v>171</v>
      </c>
      <c r="C28" s="108">
        <f>SUM(C29:C36)</f>
        <v>2317546.5</v>
      </c>
      <c r="D28" s="108">
        <f>SUM(D29:D36)</f>
        <v>2317546.5</v>
      </c>
      <c r="E28" s="103"/>
    </row>
    <row r="29" spans="1:5" x14ac:dyDescent="0.2">
      <c r="A29" s="29">
        <v>1241</v>
      </c>
      <c r="B29" s="25" t="s">
        <v>172</v>
      </c>
      <c r="C29" s="30">
        <v>109040</v>
      </c>
      <c r="D29" s="105">
        <v>109040</v>
      </c>
      <c r="E29" s="103"/>
    </row>
    <row r="30" spans="1:5" x14ac:dyDescent="0.2">
      <c r="A30" s="29">
        <v>1242</v>
      </c>
      <c r="B30" s="25" t="s">
        <v>173</v>
      </c>
      <c r="C30" s="30">
        <v>0</v>
      </c>
      <c r="D30" s="105">
        <v>0</v>
      </c>
      <c r="E30" s="103"/>
    </row>
    <row r="31" spans="1:5" x14ac:dyDescent="0.2">
      <c r="A31" s="29">
        <v>1243</v>
      </c>
      <c r="B31" s="25" t="s">
        <v>174</v>
      </c>
      <c r="C31" s="30">
        <v>3600</v>
      </c>
      <c r="D31" s="105">
        <v>3600</v>
      </c>
      <c r="E31" s="103"/>
    </row>
    <row r="32" spans="1:5" x14ac:dyDescent="0.2">
      <c r="A32" s="29">
        <v>1244</v>
      </c>
      <c r="B32" s="25" t="s">
        <v>175</v>
      </c>
      <c r="C32" s="30">
        <v>8577.19</v>
      </c>
      <c r="D32" s="105">
        <v>8577.19</v>
      </c>
      <c r="E32" s="103"/>
    </row>
    <row r="33" spans="1:5" x14ac:dyDescent="0.2">
      <c r="A33" s="29">
        <v>1245</v>
      </c>
      <c r="B33" s="25" t="s">
        <v>176</v>
      </c>
      <c r="C33" s="30">
        <v>0</v>
      </c>
      <c r="D33" s="105">
        <v>0</v>
      </c>
      <c r="E33" s="103"/>
    </row>
    <row r="34" spans="1:5" x14ac:dyDescent="0.2">
      <c r="A34" s="29">
        <v>1246</v>
      </c>
      <c r="B34" s="25" t="s">
        <v>177</v>
      </c>
      <c r="C34" s="30">
        <v>2196329.31</v>
      </c>
      <c r="D34" s="105">
        <v>2196329.31</v>
      </c>
    </row>
    <row r="35" spans="1:5" x14ac:dyDescent="0.2">
      <c r="A35" s="29">
        <v>1247</v>
      </c>
      <c r="B35" s="25" t="s">
        <v>178</v>
      </c>
      <c r="C35" s="30">
        <v>0</v>
      </c>
      <c r="D35" s="105">
        <v>0</v>
      </c>
    </row>
    <row r="36" spans="1:5" x14ac:dyDescent="0.2">
      <c r="A36" s="29">
        <v>1248</v>
      </c>
      <c r="B36" s="25" t="s">
        <v>179</v>
      </c>
      <c r="C36" s="30">
        <v>0</v>
      </c>
      <c r="D36" s="105">
        <v>0</v>
      </c>
    </row>
    <row r="37" spans="1:5" x14ac:dyDescent="0.2">
      <c r="A37" s="106">
        <v>1250</v>
      </c>
      <c r="B37" s="107" t="s">
        <v>181</v>
      </c>
      <c r="C37" s="108">
        <f>SUM(C38:C42)</f>
        <v>0</v>
      </c>
      <c r="D37" s="108">
        <f>SUM(D38:D42)</f>
        <v>0</v>
      </c>
      <c r="E37" s="107"/>
    </row>
    <row r="38" spans="1:5" x14ac:dyDescent="0.2">
      <c r="A38" s="29">
        <v>1251</v>
      </c>
      <c r="B38" s="25" t="s">
        <v>182</v>
      </c>
      <c r="C38" s="30">
        <v>0</v>
      </c>
      <c r="D38" s="105">
        <v>0</v>
      </c>
    </row>
    <row r="39" spans="1:5" x14ac:dyDescent="0.2">
      <c r="A39" s="29">
        <v>1252</v>
      </c>
      <c r="B39" s="25" t="s">
        <v>183</v>
      </c>
      <c r="C39" s="30">
        <v>0</v>
      </c>
      <c r="D39" s="105">
        <v>0</v>
      </c>
    </row>
    <row r="40" spans="1:5" x14ac:dyDescent="0.2">
      <c r="A40" s="29">
        <v>1253</v>
      </c>
      <c r="B40" s="25" t="s">
        <v>184</v>
      </c>
      <c r="C40" s="30">
        <v>0</v>
      </c>
      <c r="D40" s="105">
        <v>0</v>
      </c>
    </row>
    <row r="41" spans="1:5" x14ac:dyDescent="0.2">
      <c r="A41" s="29">
        <v>1254</v>
      </c>
      <c r="B41" s="25" t="s">
        <v>185</v>
      </c>
      <c r="C41" s="30">
        <v>0</v>
      </c>
      <c r="D41" s="105">
        <v>0</v>
      </c>
    </row>
    <row r="42" spans="1:5" x14ac:dyDescent="0.2">
      <c r="A42" s="29">
        <v>1259</v>
      </c>
      <c r="B42" s="25" t="s">
        <v>186</v>
      </c>
      <c r="C42" s="30">
        <v>0</v>
      </c>
      <c r="D42" s="105">
        <v>0</v>
      </c>
    </row>
    <row r="43" spans="1:5" x14ac:dyDescent="0.2">
      <c r="B43" s="109" t="s">
        <v>555</v>
      </c>
      <c r="C43" s="108">
        <f>C20+C28+C37</f>
        <v>2907677.74</v>
      </c>
      <c r="D43" s="108">
        <f>D20+D28+D37</f>
        <v>2907677.74</v>
      </c>
    </row>
    <row r="44" spans="1:5" s="103" customFormat="1" x14ac:dyDescent="0.2"/>
    <row r="45" spans="1:5" x14ac:dyDescent="0.2">
      <c r="A45" s="27" t="s">
        <v>127</v>
      </c>
      <c r="B45" s="27"/>
      <c r="C45" s="27"/>
      <c r="D45" s="27"/>
      <c r="E45" s="27"/>
    </row>
    <row r="46" spans="1:5" x14ac:dyDescent="0.2">
      <c r="A46" s="28" t="s">
        <v>94</v>
      </c>
      <c r="B46" s="28" t="s">
        <v>576</v>
      </c>
      <c r="C46" s="102">
        <v>2022</v>
      </c>
      <c r="D46" s="102">
        <v>2021</v>
      </c>
      <c r="E46" s="28"/>
    </row>
    <row r="47" spans="1:5" s="103" customFormat="1" x14ac:dyDescent="0.2">
      <c r="A47" s="106">
        <v>3210</v>
      </c>
      <c r="B47" s="107" t="s">
        <v>556</v>
      </c>
      <c r="C47" s="108">
        <v>12932899.460000001</v>
      </c>
      <c r="D47" s="108">
        <v>-3460967.69</v>
      </c>
    </row>
    <row r="48" spans="1:5" x14ac:dyDescent="0.2">
      <c r="A48" s="104"/>
      <c r="B48" s="109" t="s">
        <v>544</v>
      </c>
      <c r="C48" s="108">
        <f>C49+C61+C93+C96</f>
        <v>54623.65</v>
      </c>
      <c r="D48" s="108">
        <f>D49+D61+D93+D96</f>
        <v>0</v>
      </c>
    </row>
    <row r="49" spans="1:4" x14ac:dyDescent="0.2">
      <c r="A49" s="106">
        <v>5400</v>
      </c>
      <c r="B49" s="107" t="s">
        <v>359</v>
      </c>
      <c r="C49" s="108">
        <f>C50+C52+C54+C56+C58</f>
        <v>0</v>
      </c>
      <c r="D49" s="108">
        <f>D50+D52+D54+D56+D58</f>
        <v>0</v>
      </c>
    </row>
    <row r="50" spans="1:4" x14ac:dyDescent="0.2">
      <c r="A50" s="104">
        <v>5410</v>
      </c>
      <c r="B50" s="103" t="s">
        <v>545</v>
      </c>
      <c r="C50" s="105">
        <f>C51</f>
        <v>0</v>
      </c>
      <c r="D50" s="105">
        <f>D51</f>
        <v>0</v>
      </c>
    </row>
    <row r="51" spans="1:4" x14ac:dyDescent="0.2">
      <c r="A51" s="104">
        <v>5411</v>
      </c>
      <c r="B51" s="103" t="s">
        <v>361</v>
      </c>
      <c r="C51" s="105">
        <v>0</v>
      </c>
      <c r="D51" s="105">
        <v>0</v>
      </c>
    </row>
    <row r="52" spans="1:4" x14ac:dyDescent="0.2">
      <c r="A52" s="104">
        <v>5420</v>
      </c>
      <c r="B52" s="103" t="s">
        <v>546</v>
      </c>
      <c r="C52" s="105">
        <f>C53</f>
        <v>0</v>
      </c>
      <c r="D52" s="105">
        <f>D53</f>
        <v>0</v>
      </c>
    </row>
    <row r="53" spans="1:4" x14ac:dyDescent="0.2">
      <c r="A53" s="104">
        <v>5421</v>
      </c>
      <c r="B53" s="103" t="s">
        <v>364</v>
      </c>
      <c r="C53" s="105">
        <v>0</v>
      </c>
      <c r="D53" s="105">
        <v>0</v>
      </c>
    </row>
    <row r="54" spans="1:4" x14ac:dyDescent="0.2">
      <c r="A54" s="104">
        <v>5430</v>
      </c>
      <c r="B54" s="103" t="s">
        <v>547</v>
      </c>
      <c r="C54" s="105">
        <f>C55</f>
        <v>0</v>
      </c>
      <c r="D54" s="105">
        <f>D55</f>
        <v>0</v>
      </c>
    </row>
    <row r="55" spans="1:4" x14ac:dyDescent="0.2">
      <c r="A55" s="104">
        <v>5431</v>
      </c>
      <c r="B55" s="103" t="s">
        <v>367</v>
      </c>
      <c r="C55" s="105">
        <v>0</v>
      </c>
      <c r="D55" s="105">
        <v>0</v>
      </c>
    </row>
    <row r="56" spans="1:4" x14ac:dyDescent="0.2">
      <c r="A56" s="104">
        <v>5440</v>
      </c>
      <c r="B56" s="103" t="s">
        <v>548</v>
      </c>
      <c r="C56" s="105">
        <f>C57</f>
        <v>0</v>
      </c>
      <c r="D56" s="105">
        <f>D57</f>
        <v>0</v>
      </c>
    </row>
    <row r="57" spans="1:4" x14ac:dyDescent="0.2">
      <c r="A57" s="104">
        <v>5441</v>
      </c>
      <c r="B57" s="103" t="s">
        <v>548</v>
      </c>
      <c r="C57" s="105">
        <v>0</v>
      </c>
      <c r="D57" s="105">
        <v>0</v>
      </c>
    </row>
    <row r="58" spans="1:4" x14ac:dyDescent="0.2">
      <c r="A58" s="104">
        <v>5450</v>
      </c>
      <c r="B58" s="103" t="s">
        <v>549</v>
      </c>
      <c r="C58" s="105">
        <f>SUM(C59:C60)</f>
        <v>0</v>
      </c>
      <c r="D58" s="105">
        <f>SUM(D59:D60)</f>
        <v>0</v>
      </c>
    </row>
    <row r="59" spans="1:4" x14ac:dyDescent="0.2">
      <c r="A59" s="104">
        <v>5451</v>
      </c>
      <c r="B59" s="103" t="s">
        <v>371</v>
      </c>
      <c r="C59" s="105">
        <v>0</v>
      </c>
      <c r="D59" s="105">
        <v>0</v>
      </c>
    </row>
    <row r="60" spans="1:4" x14ac:dyDescent="0.2">
      <c r="A60" s="104">
        <v>5452</v>
      </c>
      <c r="B60" s="103" t="s">
        <v>372</v>
      </c>
      <c r="C60" s="105">
        <v>0</v>
      </c>
      <c r="D60" s="105">
        <v>0</v>
      </c>
    </row>
    <row r="61" spans="1:4" x14ac:dyDescent="0.2">
      <c r="A61" s="106">
        <v>5500</v>
      </c>
      <c r="B61" s="107" t="s">
        <v>373</v>
      </c>
      <c r="C61" s="108">
        <f>C62+C71+C74+C80+C82+C84</f>
        <v>0</v>
      </c>
      <c r="D61" s="108">
        <f>D62+D71+D74+D80+D82+D84</f>
        <v>0</v>
      </c>
    </row>
    <row r="62" spans="1:4" x14ac:dyDescent="0.2">
      <c r="A62" s="29">
        <v>5510</v>
      </c>
      <c r="B62" s="25" t="s">
        <v>374</v>
      </c>
      <c r="C62" s="30">
        <f>SUM(C63:C70)</f>
        <v>0</v>
      </c>
      <c r="D62" s="30">
        <f>SUM(D63:D70)</f>
        <v>0</v>
      </c>
    </row>
    <row r="63" spans="1:4" x14ac:dyDescent="0.2">
      <c r="A63" s="29">
        <v>5511</v>
      </c>
      <c r="B63" s="25" t="s">
        <v>375</v>
      </c>
      <c r="C63" s="30">
        <v>0</v>
      </c>
      <c r="D63" s="30">
        <v>0</v>
      </c>
    </row>
    <row r="64" spans="1:4" x14ac:dyDescent="0.2">
      <c r="A64" s="29">
        <v>5512</v>
      </c>
      <c r="B64" s="25" t="s">
        <v>376</v>
      </c>
      <c r="C64" s="30">
        <v>0</v>
      </c>
      <c r="D64" s="30">
        <v>0</v>
      </c>
    </row>
    <row r="65" spans="1:4" x14ac:dyDescent="0.2">
      <c r="A65" s="29">
        <v>5513</v>
      </c>
      <c r="B65" s="25" t="s">
        <v>377</v>
      </c>
      <c r="C65" s="30">
        <v>0</v>
      </c>
      <c r="D65" s="30">
        <v>0</v>
      </c>
    </row>
    <row r="66" spans="1:4" x14ac:dyDescent="0.2">
      <c r="A66" s="29">
        <v>5514</v>
      </c>
      <c r="B66" s="25" t="s">
        <v>378</v>
      </c>
      <c r="C66" s="30">
        <v>0</v>
      </c>
      <c r="D66" s="30">
        <v>0</v>
      </c>
    </row>
    <row r="67" spans="1:4" x14ac:dyDescent="0.2">
      <c r="A67" s="29">
        <v>5515</v>
      </c>
      <c r="B67" s="25" t="s">
        <v>379</v>
      </c>
      <c r="C67" s="30">
        <v>0</v>
      </c>
      <c r="D67" s="30">
        <v>0</v>
      </c>
    </row>
    <row r="68" spans="1:4" x14ac:dyDescent="0.2">
      <c r="A68" s="29">
        <v>5516</v>
      </c>
      <c r="B68" s="25" t="s">
        <v>380</v>
      </c>
      <c r="C68" s="30">
        <v>0</v>
      </c>
      <c r="D68" s="30">
        <v>0</v>
      </c>
    </row>
    <row r="69" spans="1:4" x14ac:dyDescent="0.2">
      <c r="A69" s="29">
        <v>5517</v>
      </c>
      <c r="B69" s="25" t="s">
        <v>381</v>
      </c>
      <c r="C69" s="30">
        <v>0</v>
      </c>
      <c r="D69" s="30">
        <v>0</v>
      </c>
    </row>
    <row r="70" spans="1:4" x14ac:dyDescent="0.2">
      <c r="A70" s="29">
        <v>5518</v>
      </c>
      <c r="B70" s="25" t="s">
        <v>45</v>
      </c>
      <c r="C70" s="30">
        <v>0</v>
      </c>
      <c r="D70" s="30">
        <v>0</v>
      </c>
    </row>
    <row r="71" spans="1:4" x14ac:dyDescent="0.2">
      <c r="A71" s="29">
        <v>5520</v>
      </c>
      <c r="B71" s="25" t="s">
        <v>44</v>
      </c>
      <c r="C71" s="30">
        <f>SUM(C72:C73)</f>
        <v>0</v>
      </c>
      <c r="D71" s="30">
        <f>SUM(D72:D73)</f>
        <v>0</v>
      </c>
    </row>
    <row r="72" spans="1:4" x14ac:dyDescent="0.2">
      <c r="A72" s="29">
        <v>5521</v>
      </c>
      <c r="B72" s="25" t="s">
        <v>382</v>
      </c>
      <c r="C72" s="30">
        <v>0</v>
      </c>
      <c r="D72" s="30">
        <v>0</v>
      </c>
    </row>
    <row r="73" spans="1:4" x14ac:dyDescent="0.2">
      <c r="A73" s="29">
        <v>5522</v>
      </c>
      <c r="B73" s="25" t="s">
        <v>383</v>
      </c>
      <c r="C73" s="30">
        <v>0</v>
      </c>
      <c r="D73" s="30">
        <v>0</v>
      </c>
    </row>
    <row r="74" spans="1:4" x14ac:dyDescent="0.2">
      <c r="A74" s="29">
        <v>5530</v>
      </c>
      <c r="B74" s="25" t="s">
        <v>384</v>
      </c>
      <c r="C74" s="30">
        <f>SUM(C75:C79)</f>
        <v>0</v>
      </c>
      <c r="D74" s="30">
        <f>SUM(D75:D79)</f>
        <v>0</v>
      </c>
    </row>
    <row r="75" spans="1:4" x14ac:dyDescent="0.2">
      <c r="A75" s="29">
        <v>5531</v>
      </c>
      <c r="B75" s="25" t="s">
        <v>385</v>
      </c>
      <c r="C75" s="30">
        <v>0</v>
      </c>
      <c r="D75" s="30">
        <v>0</v>
      </c>
    </row>
    <row r="76" spans="1:4" x14ac:dyDescent="0.2">
      <c r="A76" s="29">
        <v>5532</v>
      </c>
      <c r="B76" s="25" t="s">
        <v>386</v>
      </c>
      <c r="C76" s="30">
        <v>0</v>
      </c>
      <c r="D76" s="30">
        <v>0</v>
      </c>
    </row>
    <row r="77" spans="1:4" x14ac:dyDescent="0.2">
      <c r="A77" s="29">
        <v>5533</v>
      </c>
      <c r="B77" s="25" t="s">
        <v>387</v>
      </c>
      <c r="C77" s="30">
        <v>0</v>
      </c>
      <c r="D77" s="30">
        <v>0</v>
      </c>
    </row>
    <row r="78" spans="1:4" x14ac:dyDescent="0.2">
      <c r="A78" s="29">
        <v>5534</v>
      </c>
      <c r="B78" s="25" t="s">
        <v>388</v>
      </c>
      <c r="C78" s="30">
        <v>0</v>
      </c>
      <c r="D78" s="30">
        <v>0</v>
      </c>
    </row>
    <row r="79" spans="1:4" x14ac:dyDescent="0.2">
      <c r="A79" s="29">
        <v>5535</v>
      </c>
      <c r="B79" s="25" t="s">
        <v>389</v>
      </c>
      <c r="C79" s="30">
        <v>0</v>
      </c>
      <c r="D79" s="30">
        <v>0</v>
      </c>
    </row>
    <row r="80" spans="1:4" x14ac:dyDescent="0.2">
      <c r="A80" s="29">
        <v>5540</v>
      </c>
      <c r="B80" s="25" t="s">
        <v>390</v>
      </c>
      <c r="C80" s="30">
        <f>SUM(C81)</f>
        <v>0</v>
      </c>
      <c r="D80" s="30">
        <f>SUM(D81)</f>
        <v>0</v>
      </c>
    </row>
    <row r="81" spans="1:4" x14ac:dyDescent="0.2">
      <c r="A81" s="29">
        <v>5541</v>
      </c>
      <c r="B81" s="25" t="s">
        <v>390</v>
      </c>
      <c r="C81" s="30">
        <v>0</v>
      </c>
      <c r="D81" s="30">
        <v>0</v>
      </c>
    </row>
    <row r="82" spans="1:4" x14ac:dyDescent="0.2">
      <c r="A82" s="29">
        <v>5550</v>
      </c>
      <c r="B82" s="25" t="s">
        <v>391</v>
      </c>
      <c r="C82" s="30">
        <f>SUM(C83)</f>
        <v>0</v>
      </c>
      <c r="D82" s="30">
        <f>SUM(D83)</f>
        <v>0</v>
      </c>
    </row>
    <row r="83" spans="1:4" x14ac:dyDescent="0.2">
      <c r="A83" s="29">
        <v>5551</v>
      </c>
      <c r="B83" s="25" t="s">
        <v>391</v>
      </c>
      <c r="C83" s="30">
        <v>0</v>
      </c>
      <c r="D83" s="30">
        <v>0</v>
      </c>
    </row>
    <row r="84" spans="1:4" x14ac:dyDescent="0.2">
      <c r="A84" s="29">
        <v>5590</v>
      </c>
      <c r="B84" s="25" t="s">
        <v>392</v>
      </c>
      <c r="C84" s="30">
        <f>SUM(C85:C92)</f>
        <v>0</v>
      </c>
      <c r="D84" s="30">
        <f>SUM(D85:D92)</f>
        <v>0</v>
      </c>
    </row>
    <row r="85" spans="1:4" x14ac:dyDescent="0.2">
      <c r="A85" s="29">
        <v>5591</v>
      </c>
      <c r="B85" s="25" t="s">
        <v>393</v>
      </c>
      <c r="C85" s="30">
        <v>0</v>
      </c>
      <c r="D85" s="30">
        <v>0</v>
      </c>
    </row>
    <row r="86" spans="1:4" x14ac:dyDescent="0.2">
      <c r="A86" s="29">
        <v>5592</v>
      </c>
      <c r="B86" s="25" t="s">
        <v>394</v>
      </c>
      <c r="C86" s="30">
        <v>0</v>
      </c>
      <c r="D86" s="30">
        <v>0</v>
      </c>
    </row>
    <row r="87" spans="1:4" x14ac:dyDescent="0.2">
      <c r="A87" s="29">
        <v>5593</v>
      </c>
      <c r="B87" s="25" t="s">
        <v>395</v>
      </c>
      <c r="C87" s="30">
        <v>0</v>
      </c>
      <c r="D87" s="30">
        <v>0</v>
      </c>
    </row>
    <row r="88" spans="1:4" x14ac:dyDescent="0.2">
      <c r="A88" s="29">
        <v>5594</v>
      </c>
      <c r="B88" s="25" t="s">
        <v>396</v>
      </c>
      <c r="C88" s="30">
        <v>0</v>
      </c>
      <c r="D88" s="30">
        <v>0</v>
      </c>
    </row>
    <row r="89" spans="1:4" x14ac:dyDescent="0.2">
      <c r="A89" s="29">
        <v>5595</v>
      </c>
      <c r="B89" s="25" t="s">
        <v>397</v>
      </c>
      <c r="C89" s="30">
        <v>0</v>
      </c>
      <c r="D89" s="30">
        <v>0</v>
      </c>
    </row>
    <row r="90" spans="1:4" x14ac:dyDescent="0.2">
      <c r="A90" s="29">
        <v>5596</v>
      </c>
      <c r="B90" s="25" t="s">
        <v>290</v>
      </c>
      <c r="C90" s="30">
        <v>0</v>
      </c>
      <c r="D90" s="30">
        <v>0</v>
      </c>
    </row>
    <row r="91" spans="1:4" x14ac:dyDescent="0.2">
      <c r="A91" s="29">
        <v>5597</v>
      </c>
      <c r="B91" s="25" t="s">
        <v>398</v>
      </c>
      <c r="C91" s="30">
        <v>0</v>
      </c>
      <c r="D91" s="30">
        <v>0</v>
      </c>
    </row>
    <row r="92" spans="1:4" x14ac:dyDescent="0.2">
      <c r="A92" s="29">
        <v>5599</v>
      </c>
      <c r="B92" s="25" t="s">
        <v>399</v>
      </c>
      <c r="C92" s="30">
        <v>0</v>
      </c>
      <c r="D92" s="30">
        <v>0</v>
      </c>
    </row>
    <row r="93" spans="1:4" x14ac:dyDescent="0.2">
      <c r="A93" s="106">
        <v>5600</v>
      </c>
      <c r="B93" s="107" t="s">
        <v>43</v>
      </c>
      <c r="C93" s="108">
        <f>C94</f>
        <v>0</v>
      </c>
      <c r="D93" s="108">
        <f>D94</f>
        <v>0</v>
      </c>
    </row>
    <row r="94" spans="1:4" x14ac:dyDescent="0.2">
      <c r="A94" s="29">
        <v>5610</v>
      </c>
      <c r="B94" s="25" t="s">
        <v>400</v>
      </c>
      <c r="C94" s="30">
        <f>C95</f>
        <v>0</v>
      </c>
      <c r="D94" s="30">
        <f>D95</f>
        <v>0</v>
      </c>
    </row>
    <row r="95" spans="1:4" x14ac:dyDescent="0.2">
      <c r="A95" s="29">
        <v>5611</v>
      </c>
      <c r="B95" s="25" t="s">
        <v>401</v>
      </c>
      <c r="C95" s="30">
        <v>0</v>
      </c>
      <c r="D95" s="30">
        <v>0</v>
      </c>
    </row>
    <row r="96" spans="1:4" x14ac:dyDescent="0.2">
      <c r="A96" s="106">
        <v>2110</v>
      </c>
      <c r="B96" s="112" t="s">
        <v>557</v>
      </c>
      <c r="C96" s="108">
        <f>SUM(C97:C101)</f>
        <v>54623.65</v>
      </c>
      <c r="D96" s="108">
        <f>SUM(D97:D101)</f>
        <v>0</v>
      </c>
    </row>
    <row r="97" spans="1:4" x14ac:dyDescent="0.2">
      <c r="A97" s="104">
        <v>2111</v>
      </c>
      <c r="B97" s="103" t="s">
        <v>558</v>
      </c>
      <c r="C97" s="105">
        <v>0</v>
      </c>
      <c r="D97" s="105">
        <v>0</v>
      </c>
    </row>
    <row r="98" spans="1:4" x14ac:dyDescent="0.2">
      <c r="A98" s="104">
        <v>2112</v>
      </c>
      <c r="B98" s="103" t="s">
        <v>559</v>
      </c>
      <c r="C98" s="105">
        <v>54623.65</v>
      </c>
      <c r="D98" s="105">
        <v>0</v>
      </c>
    </row>
    <row r="99" spans="1:4" x14ac:dyDescent="0.2">
      <c r="A99" s="104">
        <v>2112</v>
      </c>
      <c r="B99" s="103" t="s">
        <v>560</v>
      </c>
      <c r="C99" s="105">
        <v>0</v>
      </c>
      <c r="D99" s="105">
        <v>0</v>
      </c>
    </row>
    <row r="100" spans="1:4" x14ac:dyDescent="0.2">
      <c r="A100" s="104">
        <v>2115</v>
      </c>
      <c r="B100" s="103" t="s">
        <v>561</v>
      </c>
      <c r="C100" s="105">
        <v>0</v>
      </c>
      <c r="D100" s="105">
        <v>0</v>
      </c>
    </row>
    <row r="101" spans="1:4" x14ac:dyDescent="0.2">
      <c r="A101" s="104">
        <v>2114</v>
      </c>
      <c r="B101" s="103" t="s">
        <v>562</v>
      </c>
      <c r="C101" s="105">
        <v>0</v>
      </c>
      <c r="D101" s="105">
        <v>0</v>
      </c>
    </row>
    <row r="102" spans="1:4" x14ac:dyDescent="0.2">
      <c r="A102" s="104"/>
      <c r="B102" s="109" t="s">
        <v>563</v>
      </c>
      <c r="C102" s="108">
        <f>+C103</f>
        <v>0</v>
      </c>
      <c r="D102" s="108">
        <f>+D103</f>
        <v>0</v>
      </c>
    </row>
    <row r="103" spans="1:4" x14ac:dyDescent="0.2">
      <c r="A103" s="106">
        <v>1120</v>
      </c>
      <c r="B103" s="113" t="s">
        <v>564</v>
      </c>
      <c r="C103" s="108">
        <f>SUM(C104:C112)</f>
        <v>0</v>
      </c>
      <c r="D103" s="108">
        <f>SUM(D104:D112)</f>
        <v>0</v>
      </c>
    </row>
    <row r="104" spans="1:4" x14ac:dyDescent="0.2">
      <c r="A104" s="104">
        <v>1124</v>
      </c>
      <c r="B104" s="114" t="s">
        <v>565</v>
      </c>
      <c r="C104" s="115">
        <v>0</v>
      </c>
      <c r="D104" s="105">
        <v>0</v>
      </c>
    </row>
    <row r="105" spans="1:4" x14ac:dyDescent="0.2">
      <c r="A105" s="104">
        <v>1124</v>
      </c>
      <c r="B105" s="114" t="s">
        <v>566</v>
      </c>
      <c r="C105" s="115">
        <v>0</v>
      </c>
      <c r="D105" s="105">
        <v>0</v>
      </c>
    </row>
    <row r="106" spans="1:4" x14ac:dyDescent="0.2">
      <c r="A106" s="104">
        <v>1124</v>
      </c>
      <c r="B106" s="114" t="s">
        <v>567</v>
      </c>
      <c r="C106" s="115">
        <v>0</v>
      </c>
      <c r="D106" s="105">
        <v>0</v>
      </c>
    </row>
    <row r="107" spans="1:4" x14ac:dyDescent="0.2">
      <c r="A107" s="104">
        <v>1124</v>
      </c>
      <c r="B107" s="114" t="s">
        <v>568</v>
      </c>
      <c r="C107" s="115">
        <v>0</v>
      </c>
      <c r="D107" s="105">
        <v>0</v>
      </c>
    </row>
    <row r="108" spans="1:4" x14ac:dyDescent="0.2">
      <c r="A108" s="104">
        <v>1124</v>
      </c>
      <c r="B108" s="114" t="s">
        <v>569</v>
      </c>
      <c r="C108" s="105">
        <v>0</v>
      </c>
      <c r="D108" s="105">
        <v>0</v>
      </c>
    </row>
    <row r="109" spans="1:4" x14ac:dyDescent="0.2">
      <c r="A109" s="104">
        <v>1124</v>
      </c>
      <c r="B109" s="114" t="s">
        <v>570</v>
      </c>
      <c r="C109" s="105">
        <v>0</v>
      </c>
      <c r="D109" s="105">
        <v>0</v>
      </c>
    </row>
    <row r="110" spans="1:4" x14ac:dyDescent="0.2">
      <c r="A110" s="104">
        <v>1122</v>
      </c>
      <c r="B110" s="114" t="s">
        <v>571</v>
      </c>
      <c r="C110" s="105">
        <v>0</v>
      </c>
      <c r="D110" s="105">
        <v>0</v>
      </c>
    </row>
    <row r="111" spans="1:4" x14ac:dyDescent="0.2">
      <c r="A111" s="104">
        <v>1122</v>
      </c>
      <c r="B111" s="114" t="s">
        <v>572</v>
      </c>
      <c r="C111" s="115">
        <v>0</v>
      </c>
      <c r="D111" s="105">
        <v>0</v>
      </c>
    </row>
    <row r="112" spans="1:4" x14ac:dyDescent="0.2">
      <c r="A112" s="104">
        <v>1122</v>
      </c>
      <c r="B112" s="114" t="s">
        <v>573</v>
      </c>
      <c r="C112" s="105">
        <v>0</v>
      </c>
      <c r="D112" s="105">
        <v>0</v>
      </c>
    </row>
    <row r="113" spans="1:4" x14ac:dyDescent="0.2">
      <c r="A113" s="104"/>
      <c r="B113" s="116" t="s">
        <v>574</v>
      </c>
      <c r="C113" s="108">
        <f>C47+C48-C102</f>
        <v>12987523.110000001</v>
      </c>
      <c r="D113" s="108">
        <f>D47+D48-D102</f>
        <v>-3460967.69</v>
      </c>
    </row>
    <row r="115" spans="1:4" x14ac:dyDescent="0.2">
      <c r="A115" s="103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topLeftCell="A7" workbookViewId="0">
      <selection activeCell="B60" sqref="B60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24" t="s">
        <v>577</v>
      </c>
      <c r="B1" s="125"/>
      <c r="C1" s="126"/>
    </row>
    <row r="2" spans="1:3" s="33" customFormat="1" ht="18" customHeight="1" x14ac:dyDescent="0.3">
      <c r="A2" s="127" t="s">
        <v>540</v>
      </c>
      <c r="B2" s="128"/>
      <c r="C2" s="129"/>
    </row>
    <row r="3" spans="1:3" s="33" customFormat="1" ht="18" customHeight="1" x14ac:dyDescent="0.3">
      <c r="A3" s="127" t="s">
        <v>578</v>
      </c>
      <c r="B3" s="130"/>
      <c r="C3" s="129"/>
    </row>
    <row r="4" spans="1:3" s="36" customFormat="1" ht="18" customHeight="1" x14ac:dyDescent="0.2">
      <c r="A4" s="131" t="s">
        <v>541</v>
      </c>
      <c r="B4" s="132"/>
      <c r="C4" s="133"/>
    </row>
    <row r="5" spans="1:3" s="34" customFormat="1" x14ac:dyDescent="0.2">
      <c r="A5" s="54" t="s">
        <v>453</v>
      </c>
      <c r="B5" s="54"/>
      <c r="C5" s="55">
        <v>37494885.369999997</v>
      </c>
    </row>
    <row r="6" spans="1:3" x14ac:dyDescent="0.2">
      <c r="A6" s="56"/>
      <c r="B6" s="57"/>
      <c r="C6" s="58"/>
    </row>
    <row r="7" spans="1:3" x14ac:dyDescent="0.2">
      <c r="A7" s="67" t="s">
        <v>454</v>
      </c>
      <c r="B7" s="67"/>
      <c r="C7" s="59">
        <f>SUM(C8:C13)</f>
        <v>168069.43</v>
      </c>
    </row>
    <row r="8" spans="1:3" x14ac:dyDescent="0.2">
      <c r="A8" s="76" t="s">
        <v>455</v>
      </c>
      <c r="B8" s="75" t="s">
        <v>277</v>
      </c>
      <c r="C8" s="60">
        <v>0</v>
      </c>
    </row>
    <row r="9" spans="1:3" x14ac:dyDescent="0.2">
      <c r="A9" s="61" t="s">
        <v>456</v>
      </c>
      <c r="B9" s="62" t="s">
        <v>465</v>
      </c>
      <c r="C9" s="60">
        <v>0</v>
      </c>
    </row>
    <row r="10" spans="1:3" x14ac:dyDescent="0.2">
      <c r="A10" s="61" t="s">
        <v>457</v>
      </c>
      <c r="B10" s="62" t="s">
        <v>285</v>
      </c>
      <c r="C10" s="60">
        <v>0</v>
      </c>
    </row>
    <row r="11" spans="1:3" x14ac:dyDescent="0.2">
      <c r="A11" s="61" t="s">
        <v>458</v>
      </c>
      <c r="B11" s="62" t="s">
        <v>286</v>
      </c>
      <c r="C11" s="60">
        <v>0</v>
      </c>
    </row>
    <row r="12" spans="1:3" x14ac:dyDescent="0.2">
      <c r="A12" s="61" t="s">
        <v>459</v>
      </c>
      <c r="B12" s="62" t="s">
        <v>287</v>
      </c>
      <c r="C12" s="60">
        <v>168069.43</v>
      </c>
    </row>
    <row r="13" spans="1:3" x14ac:dyDescent="0.2">
      <c r="A13" s="63" t="s">
        <v>460</v>
      </c>
      <c r="B13" s="64" t="s">
        <v>461</v>
      </c>
      <c r="C13" s="60">
        <v>0</v>
      </c>
    </row>
    <row r="14" spans="1:3" x14ac:dyDescent="0.2">
      <c r="A14" s="74"/>
      <c r="B14" s="65"/>
      <c r="C14" s="66"/>
    </row>
    <row r="15" spans="1:3" x14ac:dyDescent="0.2">
      <c r="A15" s="67" t="s">
        <v>47</v>
      </c>
      <c r="B15" s="57"/>
      <c r="C15" s="59">
        <f>SUM(C16:C18)</f>
        <v>0</v>
      </c>
    </row>
    <row r="16" spans="1:3" x14ac:dyDescent="0.2">
      <c r="A16" s="68">
        <v>3.1</v>
      </c>
      <c r="B16" s="62" t="s">
        <v>464</v>
      </c>
      <c r="C16" s="60">
        <v>0</v>
      </c>
    </row>
    <row r="17" spans="1:3" x14ac:dyDescent="0.2">
      <c r="A17" s="69">
        <v>3.2</v>
      </c>
      <c r="B17" s="62" t="s">
        <v>462</v>
      </c>
      <c r="C17" s="60">
        <v>0</v>
      </c>
    </row>
    <row r="18" spans="1:3" x14ac:dyDescent="0.2">
      <c r="A18" s="69">
        <v>3.3</v>
      </c>
      <c r="B18" s="64" t="s">
        <v>463</v>
      </c>
      <c r="C18" s="70">
        <v>0</v>
      </c>
    </row>
    <row r="19" spans="1:3" x14ac:dyDescent="0.2">
      <c r="A19" s="56"/>
      <c r="B19" s="71"/>
      <c r="C19" s="72"/>
    </row>
    <row r="20" spans="1:3" x14ac:dyDescent="0.2">
      <c r="A20" s="73" t="s">
        <v>46</v>
      </c>
      <c r="B20" s="73"/>
      <c r="C20" s="55">
        <f>C5+C7-C15</f>
        <v>37662954.799999997</v>
      </c>
    </row>
    <row r="22" spans="1:3" x14ac:dyDescent="0.2">
      <c r="A22" s="35" t="s">
        <v>552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topLeftCell="A25" workbookViewId="0">
      <selection activeCell="B60" sqref="B60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34" t="s">
        <v>577</v>
      </c>
      <c r="B1" s="135"/>
      <c r="C1" s="136"/>
    </row>
    <row r="2" spans="1:3" s="37" customFormat="1" ht="18.899999999999999" customHeight="1" x14ac:dyDescent="0.3">
      <c r="A2" s="137" t="s">
        <v>542</v>
      </c>
      <c r="B2" s="138"/>
      <c r="C2" s="139"/>
    </row>
    <row r="3" spans="1:3" s="37" customFormat="1" ht="18.899999999999999" customHeight="1" x14ac:dyDescent="0.3">
      <c r="A3" s="137" t="s">
        <v>578</v>
      </c>
      <c r="B3" s="140"/>
      <c r="C3" s="139"/>
    </row>
    <row r="4" spans="1:3" s="38" customFormat="1" x14ac:dyDescent="0.2">
      <c r="A4" s="131" t="s">
        <v>541</v>
      </c>
      <c r="B4" s="132"/>
      <c r="C4" s="133"/>
    </row>
    <row r="5" spans="1:3" x14ac:dyDescent="0.2">
      <c r="A5" s="85" t="s">
        <v>466</v>
      </c>
      <c r="B5" s="54"/>
      <c r="C5" s="78">
        <v>27469663.289999999</v>
      </c>
    </row>
    <row r="6" spans="1:3" x14ac:dyDescent="0.2">
      <c r="A6" s="79"/>
      <c r="B6" s="57"/>
      <c r="C6" s="80"/>
    </row>
    <row r="7" spans="1:3" x14ac:dyDescent="0.2">
      <c r="A7" s="67" t="s">
        <v>467</v>
      </c>
      <c r="B7" s="81"/>
      <c r="C7" s="59">
        <f>SUM(C8:C28)</f>
        <v>2907677.74</v>
      </c>
    </row>
    <row r="8" spans="1:3" x14ac:dyDescent="0.2">
      <c r="A8" s="101">
        <v>2.1</v>
      </c>
      <c r="B8" s="86" t="s">
        <v>305</v>
      </c>
      <c r="C8" s="87">
        <v>0</v>
      </c>
    </row>
    <row r="9" spans="1:3" x14ac:dyDescent="0.2">
      <c r="A9" s="101">
        <v>2.2000000000000002</v>
      </c>
      <c r="B9" s="86" t="s">
        <v>302</v>
      </c>
      <c r="C9" s="87">
        <v>0</v>
      </c>
    </row>
    <row r="10" spans="1:3" x14ac:dyDescent="0.2">
      <c r="A10" s="94">
        <v>2.2999999999999998</v>
      </c>
      <c r="B10" s="77" t="s">
        <v>172</v>
      </c>
      <c r="C10" s="87">
        <v>109040</v>
      </c>
    </row>
    <row r="11" spans="1:3" x14ac:dyDescent="0.2">
      <c r="A11" s="94">
        <v>2.4</v>
      </c>
      <c r="B11" s="77" t="s">
        <v>173</v>
      </c>
      <c r="C11" s="87">
        <v>0</v>
      </c>
    </row>
    <row r="12" spans="1:3" x14ac:dyDescent="0.2">
      <c r="A12" s="94">
        <v>2.5</v>
      </c>
      <c r="B12" s="77" t="s">
        <v>174</v>
      </c>
      <c r="C12" s="87">
        <v>3600</v>
      </c>
    </row>
    <row r="13" spans="1:3" x14ac:dyDescent="0.2">
      <c r="A13" s="94">
        <v>2.6</v>
      </c>
      <c r="B13" s="77" t="s">
        <v>175</v>
      </c>
      <c r="C13" s="87">
        <v>8577.19</v>
      </c>
    </row>
    <row r="14" spans="1:3" x14ac:dyDescent="0.2">
      <c r="A14" s="94">
        <v>2.7</v>
      </c>
      <c r="B14" s="77" t="s">
        <v>176</v>
      </c>
      <c r="C14" s="87">
        <v>0</v>
      </c>
    </row>
    <row r="15" spans="1:3" x14ac:dyDescent="0.2">
      <c r="A15" s="94">
        <v>2.8</v>
      </c>
      <c r="B15" s="77" t="s">
        <v>177</v>
      </c>
      <c r="C15" s="87">
        <v>2196329.31</v>
      </c>
    </row>
    <row r="16" spans="1:3" x14ac:dyDescent="0.2">
      <c r="A16" s="94">
        <v>2.9</v>
      </c>
      <c r="B16" s="77" t="s">
        <v>179</v>
      </c>
      <c r="C16" s="87">
        <v>0</v>
      </c>
    </row>
    <row r="17" spans="1:3" x14ac:dyDescent="0.2">
      <c r="A17" s="94" t="s">
        <v>468</v>
      </c>
      <c r="B17" s="77" t="s">
        <v>469</v>
      </c>
      <c r="C17" s="87">
        <v>0</v>
      </c>
    </row>
    <row r="18" spans="1:3" x14ac:dyDescent="0.2">
      <c r="A18" s="94" t="s">
        <v>498</v>
      </c>
      <c r="B18" s="77" t="s">
        <v>181</v>
      </c>
      <c r="C18" s="87">
        <v>0</v>
      </c>
    </row>
    <row r="19" spans="1:3" x14ac:dyDescent="0.2">
      <c r="A19" s="94" t="s">
        <v>499</v>
      </c>
      <c r="B19" s="77" t="s">
        <v>470</v>
      </c>
      <c r="C19" s="87">
        <v>0</v>
      </c>
    </row>
    <row r="20" spans="1:3" x14ac:dyDescent="0.2">
      <c r="A20" s="94" t="s">
        <v>500</v>
      </c>
      <c r="B20" s="77" t="s">
        <v>471</v>
      </c>
      <c r="C20" s="87">
        <v>590131.24</v>
      </c>
    </row>
    <row r="21" spans="1:3" x14ac:dyDescent="0.2">
      <c r="A21" s="94" t="s">
        <v>501</v>
      </c>
      <c r="B21" s="77" t="s">
        <v>472</v>
      </c>
      <c r="C21" s="87">
        <v>0</v>
      </c>
    </row>
    <row r="22" spans="1:3" x14ac:dyDescent="0.2">
      <c r="A22" s="94" t="s">
        <v>473</v>
      </c>
      <c r="B22" s="77" t="s">
        <v>474</v>
      </c>
      <c r="C22" s="87">
        <v>0</v>
      </c>
    </row>
    <row r="23" spans="1:3" x14ac:dyDescent="0.2">
      <c r="A23" s="94" t="s">
        <v>475</v>
      </c>
      <c r="B23" s="77" t="s">
        <v>476</v>
      </c>
      <c r="C23" s="87">
        <v>0</v>
      </c>
    </row>
    <row r="24" spans="1:3" x14ac:dyDescent="0.2">
      <c r="A24" s="94" t="s">
        <v>477</v>
      </c>
      <c r="B24" s="77" t="s">
        <v>478</v>
      </c>
      <c r="C24" s="87">
        <v>0</v>
      </c>
    </row>
    <row r="25" spans="1:3" x14ac:dyDescent="0.2">
      <c r="A25" s="94" t="s">
        <v>479</v>
      </c>
      <c r="B25" s="77" t="s">
        <v>480</v>
      </c>
      <c r="C25" s="87">
        <v>0</v>
      </c>
    </row>
    <row r="26" spans="1:3" x14ac:dyDescent="0.2">
      <c r="A26" s="94" t="s">
        <v>481</v>
      </c>
      <c r="B26" s="77" t="s">
        <v>482</v>
      </c>
      <c r="C26" s="87">
        <v>0</v>
      </c>
    </row>
    <row r="27" spans="1:3" x14ac:dyDescent="0.2">
      <c r="A27" s="94" t="s">
        <v>483</v>
      </c>
      <c r="B27" s="77" t="s">
        <v>484</v>
      </c>
      <c r="C27" s="87">
        <v>0</v>
      </c>
    </row>
    <row r="28" spans="1:3" x14ac:dyDescent="0.2">
      <c r="A28" s="94" t="s">
        <v>485</v>
      </c>
      <c r="B28" s="86" t="s">
        <v>486</v>
      </c>
      <c r="C28" s="87">
        <v>0</v>
      </c>
    </row>
    <row r="29" spans="1:3" x14ac:dyDescent="0.2">
      <c r="A29" s="95"/>
      <c r="B29" s="88"/>
      <c r="C29" s="89"/>
    </row>
    <row r="30" spans="1:3" x14ac:dyDescent="0.2">
      <c r="A30" s="90" t="s">
        <v>487</v>
      </c>
      <c r="B30" s="91"/>
      <c r="C30" s="92">
        <f>SUM(C31:C37)</f>
        <v>0</v>
      </c>
    </row>
    <row r="31" spans="1:3" x14ac:dyDescent="0.2">
      <c r="A31" s="94" t="s">
        <v>488</v>
      </c>
      <c r="B31" s="77" t="s">
        <v>374</v>
      </c>
      <c r="C31" s="87">
        <v>0</v>
      </c>
    </row>
    <row r="32" spans="1:3" x14ac:dyDescent="0.2">
      <c r="A32" s="94" t="s">
        <v>489</v>
      </c>
      <c r="B32" s="77" t="s">
        <v>44</v>
      </c>
      <c r="C32" s="87">
        <v>0</v>
      </c>
    </row>
    <row r="33" spans="1:3" x14ac:dyDescent="0.2">
      <c r="A33" s="94" t="s">
        <v>490</v>
      </c>
      <c r="B33" s="77" t="s">
        <v>384</v>
      </c>
      <c r="C33" s="87">
        <v>0</v>
      </c>
    </row>
    <row r="34" spans="1:3" x14ac:dyDescent="0.2">
      <c r="A34" s="94" t="s">
        <v>491</v>
      </c>
      <c r="B34" s="77" t="s">
        <v>492</v>
      </c>
      <c r="C34" s="87">
        <v>0</v>
      </c>
    </row>
    <row r="35" spans="1:3" x14ac:dyDescent="0.2">
      <c r="A35" s="94" t="s">
        <v>493</v>
      </c>
      <c r="B35" s="77" t="s">
        <v>494</v>
      </c>
      <c r="C35" s="87">
        <v>0</v>
      </c>
    </row>
    <row r="36" spans="1:3" x14ac:dyDescent="0.2">
      <c r="A36" s="94" t="s">
        <v>495</v>
      </c>
      <c r="B36" s="77" t="s">
        <v>392</v>
      </c>
      <c r="C36" s="87">
        <v>0</v>
      </c>
    </row>
    <row r="37" spans="1:3" x14ac:dyDescent="0.2">
      <c r="A37" s="94" t="s">
        <v>496</v>
      </c>
      <c r="B37" s="86" t="s">
        <v>497</v>
      </c>
      <c r="C37" s="93">
        <v>0</v>
      </c>
    </row>
    <row r="38" spans="1:3" x14ac:dyDescent="0.2">
      <c r="A38" s="79"/>
      <c r="B38" s="82"/>
      <c r="C38" s="83"/>
    </row>
    <row r="39" spans="1:3" x14ac:dyDescent="0.2">
      <c r="A39" s="84" t="s">
        <v>48</v>
      </c>
      <c r="B39" s="54"/>
      <c r="C39" s="55">
        <f>C5-C7+C30</f>
        <v>24561985.549999997</v>
      </c>
    </row>
    <row r="41" spans="1:3" x14ac:dyDescent="0.2">
      <c r="B41" s="35" t="s">
        <v>579</v>
      </c>
    </row>
    <row r="42" spans="1:3" x14ac:dyDescent="0.2">
      <c r="B42" s="35" t="s">
        <v>580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opLeftCell="A22" zoomScale="80" zoomScaleNormal="80" workbookViewId="0">
      <selection activeCell="E68" sqref="E68"/>
    </sheetView>
  </sheetViews>
  <sheetFormatPr baseColWidth="10" defaultColWidth="9.109375" defaultRowHeight="10.199999999999999" x14ac:dyDescent="0.2"/>
  <cols>
    <col min="1" max="1" width="7.88671875" style="25" customWidth="1"/>
    <col min="2" max="2" width="67" style="25" customWidth="1"/>
    <col min="3" max="3" width="13.33203125" style="25" customWidth="1"/>
    <col min="4" max="4" width="17.21875" style="25" customWidth="1"/>
    <col min="5" max="5" width="18" style="25" customWidth="1"/>
    <col min="6" max="6" width="15.6640625" style="25" customWidth="1"/>
    <col min="7" max="7" width="18.33203125" style="25" customWidth="1"/>
    <col min="8" max="8" width="8.33203125" style="25" customWidth="1"/>
    <col min="9" max="9" width="13.109375" style="25" customWidth="1"/>
    <col min="10" max="10" width="15.44140625" style="25" customWidth="1"/>
    <col min="11" max="16384" width="9.109375" style="25"/>
  </cols>
  <sheetData>
    <row r="1" spans="1:10" ht="18.899999999999999" customHeight="1" x14ac:dyDescent="0.2">
      <c r="A1" s="123" t="s">
        <v>577</v>
      </c>
      <c r="B1" s="141"/>
      <c r="C1" s="141"/>
      <c r="D1" s="141"/>
      <c r="E1" s="141"/>
      <c r="F1" s="141"/>
      <c r="G1" s="23" t="s">
        <v>532</v>
      </c>
      <c r="H1" s="24">
        <v>2022</v>
      </c>
    </row>
    <row r="2" spans="1:10" ht="18.899999999999999" customHeight="1" x14ac:dyDescent="0.2">
      <c r="A2" s="123" t="s">
        <v>543</v>
      </c>
      <c r="B2" s="141"/>
      <c r="C2" s="141"/>
      <c r="D2" s="141"/>
      <c r="E2" s="141"/>
      <c r="F2" s="141"/>
      <c r="G2" s="23" t="s">
        <v>533</v>
      </c>
      <c r="H2" s="24" t="s">
        <v>535</v>
      </c>
    </row>
    <row r="3" spans="1:10" ht="18.899999999999999" customHeight="1" x14ac:dyDescent="0.2">
      <c r="A3" s="142" t="s">
        <v>578</v>
      </c>
      <c r="B3" s="143"/>
      <c r="C3" s="143"/>
      <c r="D3" s="143"/>
      <c r="E3" s="143"/>
      <c r="F3" s="143"/>
      <c r="G3" s="23" t="s">
        <v>534</v>
      </c>
      <c r="H3" s="24">
        <v>2</v>
      </c>
    </row>
    <row r="4" spans="1:10" x14ac:dyDescent="0.2">
      <c r="A4" s="26" t="s">
        <v>129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94</v>
      </c>
      <c r="B7" s="28" t="s">
        <v>424</v>
      </c>
      <c r="C7" s="28" t="s">
        <v>121</v>
      </c>
      <c r="D7" s="28" t="s">
        <v>425</v>
      </c>
      <c r="E7" s="28" t="s">
        <v>426</v>
      </c>
      <c r="F7" s="28" t="s">
        <v>120</v>
      </c>
      <c r="G7" s="28" t="s">
        <v>87</v>
      </c>
      <c r="H7" s="28" t="s">
        <v>123</v>
      </c>
      <c r="I7" s="28" t="s">
        <v>124</v>
      </c>
      <c r="J7" s="28" t="s">
        <v>125</v>
      </c>
    </row>
    <row r="8" spans="1:10" s="40" customFormat="1" x14ac:dyDescent="0.2">
      <c r="A8" s="39">
        <v>7000</v>
      </c>
      <c r="B8" s="40" t="s">
        <v>88</v>
      </c>
    </row>
    <row r="9" spans="1:10" x14ac:dyDescent="0.2">
      <c r="A9" s="25">
        <v>7110</v>
      </c>
      <c r="B9" s="25" t="s">
        <v>87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86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85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84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83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82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81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80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79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78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77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76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75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74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73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72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71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70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69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68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67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66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65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64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63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62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523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524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525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526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61</v>
      </c>
    </row>
    <row r="40" spans="1:6" x14ac:dyDescent="0.2">
      <c r="A40" s="25">
        <v>8110</v>
      </c>
      <c r="B40" s="25" t="s">
        <v>60</v>
      </c>
      <c r="C40" s="30">
        <v>0</v>
      </c>
      <c r="D40" s="105">
        <v>54361245.899999999</v>
      </c>
      <c r="E40" s="30">
        <v>0</v>
      </c>
      <c r="F40" s="30">
        <f>C40+D40+E40</f>
        <v>54361245.899999999</v>
      </c>
    </row>
    <row r="41" spans="1:6" x14ac:dyDescent="0.2">
      <c r="A41" s="25">
        <v>8120</v>
      </c>
      <c r="B41" s="25" t="s">
        <v>59</v>
      </c>
      <c r="C41" s="30">
        <v>0</v>
      </c>
      <c r="E41" s="105">
        <v>-24274057.350000001</v>
      </c>
      <c r="F41" s="105">
        <f t="shared" si="0"/>
        <v>-24274057.350000001</v>
      </c>
    </row>
    <row r="42" spans="1:6" x14ac:dyDescent="0.2">
      <c r="A42" s="25">
        <v>8130</v>
      </c>
      <c r="B42" s="25" t="s">
        <v>58</v>
      </c>
      <c r="C42" s="30">
        <v>0</v>
      </c>
      <c r="D42" s="105">
        <v>7618450.4100000001</v>
      </c>
      <c r="E42" s="30">
        <v>0</v>
      </c>
      <c r="F42" s="105">
        <f t="shared" si="0"/>
        <v>7618450.4100000001</v>
      </c>
    </row>
    <row r="43" spans="1:6" x14ac:dyDescent="0.2">
      <c r="A43" s="25">
        <v>8140</v>
      </c>
      <c r="B43" s="25" t="s">
        <v>57</v>
      </c>
      <c r="C43" s="30">
        <v>0</v>
      </c>
      <c r="E43" s="105">
        <v>-210753.59</v>
      </c>
      <c r="F43" s="105">
        <f t="shared" si="0"/>
        <v>-210753.59</v>
      </c>
    </row>
    <row r="44" spans="1:6" x14ac:dyDescent="0.2">
      <c r="A44" s="25">
        <v>8150</v>
      </c>
      <c r="B44" s="25" t="s">
        <v>56</v>
      </c>
      <c r="C44" s="30">
        <v>0</v>
      </c>
      <c r="E44" s="105">
        <v>-37494885.369999997</v>
      </c>
      <c r="F44" s="105">
        <f t="shared" si="0"/>
        <v>-37494885.369999997</v>
      </c>
    </row>
    <row r="45" spans="1:6" x14ac:dyDescent="0.2">
      <c r="A45" s="25">
        <v>8210</v>
      </c>
      <c r="B45" s="25" t="s">
        <v>55</v>
      </c>
      <c r="C45" s="30">
        <v>0</v>
      </c>
      <c r="E45" s="105">
        <v>-54361245.899999999</v>
      </c>
      <c r="F45" s="105">
        <f t="shared" si="0"/>
        <v>-54361245.899999999</v>
      </c>
    </row>
    <row r="46" spans="1:6" x14ac:dyDescent="0.2">
      <c r="A46" s="25">
        <v>8220</v>
      </c>
      <c r="B46" s="25" t="s">
        <v>54</v>
      </c>
      <c r="C46" s="30">
        <v>0</v>
      </c>
      <c r="D46" s="105">
        <v>24321418.640000001</v>
      </c>
      <c r="E46" s="30">
        <v>0</v>
      </c>
      <c r="F46" s="105">
        <f t="shared" si="0"/>
        <v>24321418.640000001</v>
      </c>
    </row>
    <row r="47" spans="1:6" x14ac:dyDescent="0.2">
      <c r="A47" s="25">
        <v>8230</v>
      </c>
      <c r="B47" s="25" t="s">
        <v>53</v>
      </c>
      <c r="C47" s="30">
        <v>0</v>
      </c>
      <c r="E47" s="105">
        <v>-7921219.6900000004</v>
      </c>
      <c r="F47" s="105">
        <f t="shared" si="0"/>
        <v>-7921219.6900000004</v>
      </c>
    </row>
    <row r="48" spans="1:6" x14ac:dyDescent="0.2">
      <c r="A48" s="25">
        <v>8240</v>
      </c>
      <c r="B48" s="25" t="s">
        <v>52</v>
      </c>
      <c r="C48" s="30">
        <v>0</v>
      </c>
      <c r="D48" s="105">
        <v>703579.87</v>
      </c>
      <c r="E48" s="30">
        <v>0</v>
      </c>
      <c r="F48" s="105">
        <f t="shared" si="0"/>
        <v>703579.87</v>
      </c>
    </row>
    <row r="49" spans="1:6" x14ac:dyDescent="0.2">
      <c r="A49" s="25">
        <v>8250</v>
      </c>
      <c r="B49" s="25" t="s">
        <v>51</v>
      </c>
      <c r="C49" s="30">
        <v>0</v>
      </c>
      <c r="D49" s="105">
        <v>9787803.7899999991</v>
      </c>
      <c r="E49" s="30">
        <v>0</v>
      </c>
      <c r="F49" s="105">
        <f t="shared" si="0"/>
        <v>9787803.7899999991</v>
      </c>
    </row>
    <row r="50" spans="1:6" x14ac:dyDescent="0.2">
      <c r="A50" s="25">
        <v>8260</v>
      </c>
      <c r="B50" s="25" t="s">
        <v>50</v>
      </c>
      <c r="C50" s="30">
        <v>0</v>
      </c>
      <c r="D50" s="105">
        <v>54623.65</v>
      </c>
      <c r="E50" s="30">
        <v>0</v>
      </c>
      <c r="F50" s="105">
        <f t="shared" si="0"/>
        <v>54623.65</v>
      </c>
    </row>
    <row r="51" spans="1:6" x14ac:dyDescent="0.2">
      <c r="A51" s="25">
        <v>8270</v>
      </c>
      <c r="B51" s="25" t="s">
        <v>49</v>
      </c>
      <c r="C51" s="30">
        <v>0</v>
      </c>
      <c r="D51" s="105">
        <v>27415039.640000001</v>
      </c>
      <c r="E51" s="30">
        <v>0</v>
      </c>
      <c r="F51" s="105">
        <f t="shared" si="0"/>
        <v>27415039.640000001</v>
      </c>
    </row>
    <row r="53" spans="1:6" x14ac:dyDescent="0.2">
      <c r="B53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370078740157483" right="0.39370078740157483" top="0.74803149606299213" bottom="0.74803149606299213" header="0.31496062992125984" footer="0.31496062992125984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2022-11-09T19:21:12Z</cp:lastPrinted>
  <dcterms:created xsi:type="dcterms:W3CDTF">2012-12-11T20:36:24Z</dcterms:created>
  <dcterms:modified xsi:type="dcterms:W3CDTF">2022-11-09T19:21:51Z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